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асыл\Desktop\План 2015\План для размещения на сайт\"/>
    </mc:Choice>
  </mc:AlternateContent>
  <bookViews>
    <workbookView xWindow="0" yWindow="0" windowWidth="23040" windowHeight="8832"/>
  </bookViews>
  <sheets>
    <sheet name="Изменения и дополнения" sheetId="1" r:id="rId1"/>
    <sheet name="Уточненный" sheetId="3" r:id="rId2"/>
    <sheet name="Лист1" sheetId="2" r:id="rId3"/>
  </sheets>
  <definedNames>
    <definedName name="_xlnm.Print_Area" localSheetId="0">'Изменения и дополнения'!$A$1:$Y$41</definedName>
    <definedName name="_xlnm.Print_Area" localSheetId="1">Уточненный!$A$1:$Y$94</definedName>
  </definedNames>
  <calcPr calcId="152511"/>
</workbook>
</file>

<file path=xl/calcChain.xml><?xml version="1.0" encoding="utf-8"?>
<calcChain xmlns="http://schemas.openxmlformats.org/spreadsheetml/2006/main">
  <c r="U30" i="1" l="1"/>
  <c r="U27" i="1"/>
  <c r="U86" i="3"/>
  <c r="V86" i="3" s="1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5" i="3"/>
  <c r="U35" i="3"/>
  <c r="V34" i="3"/>
  <c r="V33" i="3"/>
  <c r="U30" i="3"/>
  <c r="V30" i="3" s="1"/>
  <c r="V29" i="3"/>
  <c r="U29" i="3"/>
  <c r="U28" i="3"/>
  <c r="V28" i="3" s="1"/>
  <c r="V27" i="3"/>
  <c r="U27" i="3"/>
  <c r="U26" i="3"/>
  <c r="V26" i="3" s="1"/>
  <c r="V25" i="3"/>
  <c r="U25" i="3"/>
  <c r="U24" i="3"/>
  <c r="V24" i="3" s="1"/>
  <c r="V23" i="3"/>
  <c r="U23" i="3"/>
  <c r="U22" i="3"/>
  <c r="V22" i="3" s="1"/>
  <c r="V21" i="3"/>
  <c r="U21" i="3"/>
  <c r="U20" i="3"/>
  <c r="V20" i="3" s="1"/>
  <c r="V19" i="3"/>
  <c r="U19" i="3"/>
  <c r="U18" i="3"/>
  <c r="V18" i="3" s="1"/>
  <c r="U17" i="3"/>
  <c r="V17" i="3" s="1"/>
  <c r="U16" i="3"/>
  <c r="V16" i="3" s="1"/>
  <c r="U31" i="3" l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4" i="1"/>
  <c r="V14" i="1" s="1"/>
  <c r="U15" i="1"/>
  <c r="V15" i="1" s="1"/>
  <c r="V29" i="1"/>
  <c r="U18" i="1"/>
  <c r="V18" i="1"/>
  <c r="U17" i="1"/>
  <c r="V17" i="1" s="1"/>
  <c r="U16" i="1"/>
  <c r="V16" i="1" s="1"/>
  <c r="U33" i="1"/>
  <c r="V33" i="1" s="1"/>
  <c r="V32" i="1"/>
  <c r="V30" i="1"/>
  <c r="V27" i="1"/>
  <c r="U35" i="1" l="1"/>
  <c r="V35" i="1" s="1"/>
  <c r="U88" i="3"/>
  <c r="V88" i="3" s="1"/>
  <c r="V31" i="3"/>
</calcChain>
</file>

<file path=xl/sharedStrings.xml><?xml version="1.0" encoding="utf-8"?>
<sst xmlns="http://schemas.openxmlformats.org/spreadsheetml/2006/main" count="1646" uniqueCount="296">
  <si>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</si>
  <si>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</si>
  <si>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</si>
  <si>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</si>
  <si>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</si>
  <si>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</si>
  <si>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</si>
  <si>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</si>
  <si>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</si>
  <si>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</si>
  <si>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</si>
  <si>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</si>
  <si>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</si>
  <si>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</si>
  <si>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</si>
  <si>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</si>
  <si>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</si>
  <si>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</si>
  <si>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</si>
  <si>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</si>
  <si>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</si>
  <si>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</si>
  <si>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</si>
  <si>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</si>
  <si>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</si>
  <si>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</si>
  <si>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</si>
  <si>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</si>
  <si>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ТОО "ҚазТрансГаз Өнімдері"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</si>
  <si>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</si>
  <si>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</si>
  <si>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</si>
  <si>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</si>
  <si>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</si>
  <si>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</si>
  <si>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</si>
  <si>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</si>
  <si>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</si>
  <si>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с даты заключения договора до 31 декабря 2015г., поставка по заявкам Заказчика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</si>
  <si>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</si>
  <si>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</si>
  <si>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</si>
  <si>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</si>
  <si>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</si>
  <si>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</si>
  <si>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</si>
  <si>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итого по товарам</t>
  </si>
  <si>
    <t>2.Работы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</si>
  <si>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</si>
  <si>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</si>
  <si>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</si>
  <si>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</si>
  <si>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</si>
  <si>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</si>
  <si>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итого по работам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</si>
  <si>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</si>
  <si>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</si>
  <si>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</si>
  <si>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</si>
  <si>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</si>
  <si>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</si>
  <si>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</si>
  <si>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</si>
  <si>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</si>
  <si>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</si>
  <si>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</si>
  <si>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</si>
  <si>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</si>
  <si>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</si>
  <si>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</si>
  <si>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</si>
  <si>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</si>
  <si>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</si>
  <si>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</si>
  <si>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</si>
  <si>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</si>
  <si>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</si>
  <si>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</si>
  <si>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</si>
  <si>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</si>
  <si>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</si>
  <si>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</si>
  <si>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</si>
  <si>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</si>
  <si>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</si>
  <si>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</si>
  <si>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</si>
  <si>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</si>
  <si>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</si>
  <si>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</si>
  <si>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</si>
  <si>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</si>
  <si>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</si>
  <si>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</si>
  <si>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</si>
  <si>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</si>
  <si>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</si>
  <si>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</si>
  <si>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</si>
  <si>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</si>
  <si>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</si>
  <si>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</si>
  <si>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</si>
  <si>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</si>
  <si>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</si>
  <si>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</si>
  <si>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</si>
  <si>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</si>
  <si>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</si>
  <si>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</si>
  <si>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</si>
  <si>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</si>
  <si>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</si>
  <si>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</si>
  <si>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</si>
  <si>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</si>
  <si>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</si>
  <si>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</si>
  <si>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</si>
  <si>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</si>
  <si>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</si>
  <si>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</si>
  <si>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</si>
  <si>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</si>
  <si>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</si>
  <si>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</si>
  <si>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</si>
  <si>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</si>
  <si>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</si>
  <si>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</si>
  <si>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</si>
  <si>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</si>
  <si>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</si>
  <si>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</si>
  <si>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</si>
  <si>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</si>
  <si>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</si>
  <si>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</si>
  <si>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</si>
  <si>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</si>
  <si>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</si>
  <si>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</si>
  <si>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</si>
  <si>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</si>
  <si>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</si>
  <si>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</si>
  <si>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</si>
  <si>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</si>
  <si>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</si>
  <si>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</si>
  <si>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</si>
  <si>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</si>
  <si>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</si>
  <si>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</si>
  <si>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</si>
  <si>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</si>
  <si>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</si>
  <si>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</si>
  <si>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</si>
  <si>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</si>
  <si>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</si>
  <si>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</si>
  <si>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</si>
  <si>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</si>
  <si>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</si>
  <si>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</si>
  <si>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</si>
  <si>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</si>
  <si>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</si>
  <si>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</si>
  <si>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</si>
  <si>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</si>
  <si>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</si>
  <si>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</si>
  <si>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</si>
  <si>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</si>
  <si>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</si>
  <si>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</si>
  <si>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</si>
  <si>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</si>
  <si>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</si>
  <si>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</si>
  <si>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</si>
  <si>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</si>
  <si>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</si>
  <si>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</si>
  <si>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</si>
  <si>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</si>
  <si>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</si>
  <si>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</si>
  <si>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</si>
  <si>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</si>
  <si>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</si>
  <si>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</si>
  <si>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</si>
  <si>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</si>
  <si>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</si>
  <si>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</si>
  <si>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</si>
  <si>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</si>
  <si>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</si>
  <si>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</si>
  <si>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</si>
  <si>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</si>
  <si>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</si>
  <si>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</si>
  <si>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</si>
  <si>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</si>
  <si>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</si>
  <si>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</si>
  <si>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</si>
  <si>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750000000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</si>
  <si>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</si>
  <si>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</si>
  <si>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</si>
  <si>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</si>
  <si>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</si>
  <si>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</si>
  <si>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итого по услугам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</si>
  <si>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</si>
  <si>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</si>
  <si>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</si>
  <si>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</si>
  <si>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</si>
  <si>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</si>
  <si>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с даты заключения договора до 31 декабря 2014г., поставка по заявкам Заказчика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</si>
  <si>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</si>
  <si>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</si>
  <si>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</si>
  <si>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</si>
  <si>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</si>
  <si>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</si>
  <si>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</si>
  <si>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</si>
  <si>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</si>
  <si>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</si>
  <si>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</si>
  <si>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</si>
  <si>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</si>
  <si>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</si>
  <si>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</si>
  <si>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</si>
  <si>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</si>
  <si>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</si>
  <si>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</si>
  <si>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</si>
  <si>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</si>
  <si>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</si>
  <si>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</si>
  <si>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</si>
  <si>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</si>
  <si>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</si>
  <si>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</si>
  <si>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</si>
  <si>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</si>
  <si>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</si>
  <si>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</si>
  <si>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Реквизиты (№ приказа и дата утверждения плана закупок) 15-01-ПЗТРУ от «30» декабря 2014 г.</t>
  </si>
  <si>
    <t>Исполнитель</t>
  </si>
  <si>
    <t>Менеджер по закупкам</t>
  </si>
  <si>
    <t>Актымбаев Е.К.</t>
  </si>
  <si>
    <t>Тел. +7/7172/55-89-60, вн.1191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</si>
  <si>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</si>
  <si>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</si>
  <si>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</si>
  <si>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</si>
  <si>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</si>
  <si>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</si>
  <si>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</si>
  <si>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</si>
  <si>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</si>
  <si>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ЭОТТ</t>
  </si>
  <si>
    <t>г.Астана</t>
  </si>
  <si>
    <t>предоплата 30%, остаток оплаты после полного исполнения договора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</si>
  <si>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</si>
  <si>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</si>
  <si>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</si>
  <si>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</si>
  <si>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</si>
  <si>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в течение 30 календарных дней с даты заключения Договора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</si>
  <si>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</si>
  <si>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</si>
  <si>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</si>
  <si>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</si>
  <si>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</si>
  <si>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</si>
  <si>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</si>
  <si>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</si>
  <si>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ЦПЭ</t>
  </si>
  <si>
    <t>апрель</t>
  </si>
  <si>
    <t>Уточненный План закупок товаров, работ и услуг ТОО "КaзTрансГаз Өнiмдерi" на 2015 год</t>
  </si>
  <si>
    <t>ТОО "КазТрансГаз Өнімдері"</t>
  </si>
  <si>
    <t>Изменения и дополнения Плана закупок товаров, работ и услуг ТОО "КaзTрансГаз Өнiмдерi" на 2015 год</t>
  </si>
  <si>
    <t>г. Астана, р-н Есиль</t>
  </si>
  <si>
    <t>Приложение №2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</si>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</sst>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2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50" fillId="0" borderId="0" applyFont="0" applyFill="0" applyBorder="0" applyAlignment="0" applyProtection="0"/>
    <xf numFmtId="0" fontId="50" fillId="3" borderId="1"/>
  </cellStyleXfs>
  <cellXfs count="93">
    <xf numFmtId="0" fontId="0" fillId="0" borderId="0" xfId="0"/>
    <xf numFmtId="43" fontId="1" fillId="3" borderId="5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/>
    </xf>
    <xf numFmtId="0" fontId="24" fillId="2" borderId="15" xfId="0" applyNumberFormat="1" applyFont="1" applyFill="1" applyBorder="1" applyAlignment="1">
      <alignment horizontal="center" vertical="center"/>
    </xf>
    <xf numFmtId="0" fontId="26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center" vertical="center" wrapText="1"/>
    </xf>
    <xf numFmtId="0" fontId="28" fillId="2" borderId="12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25" fillId="2" borderId="1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3" fontId="3" fillId="3" borderId="5" xfId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0" fontId="21" fillId="2" borderId="12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1" fillId="2" borderId="18" xfId="0" applyNumberFormat="1" applyFont="1" applyFill="1" applyBorder="1" applyAlignment="1">
      <alignment horizontal="center" vertical="center" wrapText="1"/>
    </xf>
    <xf numFmtId="0" fontId="33" fillId="2" borderId="19" xfId="0" applyNumberFormat="1" applyFont="1" applyFill="1" applyBorder="1" applyAlignment="1">
      <alignment horizontal="center" vertical="center" wrapText="1"/>
    </xf>
    <xf numFmtId="0" fontId="34" fillId="2" borderId="20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30" fillId="2" borderId="16" xfId="0" applyNumberFormat="1" applyFont="1" applyFill="1" applyBorder="1" applyAlignment="1">
      <alignment horizontal="center" vertical="center"/>
    </xf>
    <xf numFmtId="0" fontId="32" fillId="2" borderId="17" xfId="0" applyNumberFormat="1" applyFont="1" applyFill="1" applyBorder="1" applyAlignment="1">
      <alignment horizontal="center" vertical="center" wrapText="1"/>
    </xf>
    <xf numFmtId="0" fontId="36" fillId="2" borderId="18" xfId="0" applyNumberFormat="1" applyFont="1" applyFill="1" applyBorder="1" applyAlignment="1">
      <alignment horizontal="center" vertical="center" wrapText="1"/>
    </xf>
    <xf numFmtId="0" fontId="37" fillId="2" borderId="17" xfId="0" applyNumberFormat="1" applyFont="1" applyFill="1" applyBorder="1" applyAlignment="1">
      <alignment horizontal="center" vertical="center" wrapText="1"/>
    </xf>
    <xf numFmtId="0" fontId="49" fillId="2" borderId="1" xfId="0" applyNumberFormat="1" applyFont="1" applyFill="1" applyBorder="1" applyAlignment="1">
      <alignment horizontal="center" vertical="center"/>
    </xf>
    <xf numFmtId="0" fontId="38" fillId="2" borderId="19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3" fillId="3" borderId="1" xfId="2" applyNumberFormat="1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horizontal="center" vertical="center"/>
    </xf>
    <xf numFmtId="0" fontId="40" fillId="2" borderId="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left" vertical="center"/>
    </xf>
    <xf numFmtId="0" fontId="41" fillId="2" borderId="22" xfId="0" applyNumberFormat="1" applyFont="1" applyFill="1" applyBorder="1" applyAlignment="1">
      <alignment horizontal="left" vertical="center"/>
    </xf>
    <xf numFmtId="0" fontId="42" fillId="2" borderId="23" xfId="0" applyNumberFormat="1" applyFont="1" applyFill="1" applyBorder="1" applyAlignment="1">
      <alignment horizontal="left" vertical="center"/>
    </xf>
    <xf numFmtId="0" fontId="43" fillId="2" borderId="24" xfId="0" applyNumberFormat="1" applyFont="1" applyFill="1" applyBorder="1" applyAlignment="1">
      <alignment horizontal="left" vertical="center"/>
    </xf>
    <xf numFmtId="0" fontId="44" fillId="2" borderId="13" xfId="0" applyNumberFormat="1" applyFont="1" applyFill="1" applyBorder="1" applyAlignment="1">
      <alignment horizontal="left" vertical="center"/>
    </xf>
    <xf numFmtId="0" fontId="45" fillId="2" borderId="25" xfId="0" applyNumberFormat="1" applyFont="1" applyFill="1" applyBorder="1" applyAlignment="1">
      <alignment horizontal="left" vertical="center"/>
    </xf>
    <xf numFmtId="0" fontId="3" fillId="2" borderId="24" xfId="0" applyNumberFormat="1" applyFont="1" applyFill="1" applyBorder="1" applyAlignment="1">
      <alignment horizontal="left" vertical="center"/>
    </xf>
    <xf numFmtId="0" fontId="46" fillId="2" borderId="26" xfId="0" applyNumberFormat="1" applyFont="1" applyFill="1" applyBorder="1" applyAlignment="1">
      <alignment horizontal="left" vertical="center"/>
    </xf>
    <xf numFmtId="0" fontId="47" fillId="2" borderId="27" xfId="0" applyNumberFormat="1" applyFont="1" applyFill="1" applyBorder="1" applyAlignment="1">
      <alignment horizontal="left" vertical="center"/>
    </xf>
    <xf numFmtId="0" fontId="48" fillId="2" borderId="28" xfId="0" applyNumberFormat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31" fillId="2" borderId="18" xfId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/>
    </xf>
    <xf numFmtId="43" fontId="15" fillId="2" borderId="11" xfId="1" applyFont="1" applyFill="1" applyBorder="1" applyAlignment="1">
      <alignment horizontal="center" vertical="center"/>
    </xf>
    <xf numFmtId="43" fontId="27" fillId="2" borderId="5" xfId="1" applyFont="1" applyFill="1" applyBorder="1" applyAlignment="1">
      <alignment horizontal="center" vertical="center"/>
    </xf>
    <xf numFmtId="43" fontId="28" fillId="2" borderId="12" xfId="1" applyFont="1" applyFill="1" applyBorder="1" applyAlignment="1">
      <alignment horizontal="center" vertical="center" wrapText="1"/>
    </xf>
    <xf numFmtId="43" fontId="27" fillId="2" borderId="5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31" fillId="2" borderId="19" xfId="1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view="pageBreakPreview" zoomScale="60" zoomScaleNormal="60" workbookViewId="0">
      <selection activeCell="M15" sqref="M15"/>
    </sheetView>
  </sheetViews>
  <sheetFormatPr defaultRowHeight="12.75" customHeight="1" x14ac:dyDescent="0.3"/>
  <cols>
    <col min="1" max="1" width="5.33203125" style="12" customWidth="1"/>
    <col min="2" max="2" width="7.44140625" style="12" customWidth="1"/>
    <col min="3" max="3" width="14" style="12" customWidth="1"/>
    <col min="4" max="4" width="11.44140625" style="12" customWidth="1"/>
    <col min="5" max="5" width="14.33203125" style="12" customWidth="1"/>
    <col min="6" max="6" width="15.33203125" style="12" customWidth="1"/>
    <col min="7" max="7" width="17.33203125" style="12" customWidth="1"/>
    <col min="8" max="8" width="10.5546875" style="12" customWidth="1"/>
    <col min="9" max="9" width="15.33203125" style="12" customWidth="1"/>
    <col min="10" max="10" width="12.88671875" style="12" customWidth="1"/>
    <col min="11" max="11" width="13.109375" style="12" customWidth="1"/>
    <col min="12" max="12" width="17.5546875" style="12" customWidth="1"/>
    <col min="13" max="13" width="14.44140625" style="12" customWidth="1"/>
    <col min="14" max="14" width="15.6640625" style="12" customWidth="1"/>
    <col min="15" max="15" width="15.88671875" style="12" customWidth="1"/>
    <col min="16" max="16" width="15" style="12" customWidth="1"/>
    <col min="17" max="17" width="14.44140625" style="12" customWidth="1"/>
    <col min="18" max="18" width="10.88671875" style="12" customWidth="1"/>
    <col min="19" max="19" width="11.109375" style="12" customWidth="1"/>
    <col min="20" max="20" width="14.6640625" style="12" customWidth="1"/>
    <col min="21" max="21" width="15.33203125" style="12" customWidth="1"/>
    <col min="22" max="22" width="15.5546875" style="12" customWidth="1"/>
    <col min="23" max="23" width="13.88671875" style="12" customWidth="1"/>
    <col min="24" max="24" width="13.33203125" style="12" customWidth="1"/>
    <col min="25" max="25" width="13.6640625" style="12" customWidth="1"/>
    <col min="26" max="39" width="9.109375" style="12" customWidth="1"/>
    <col min="40" max="16384" width="8.88671875" style="14"/>
  </cols>
  <sheetData>
    <row r="1" spans="1:39" ht="22.5" customHeight="1" thickBot="1" x14ac:dyDescent="0.35">
      <c r="C1" s="62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R1" s="13"/>
      <c r="T1" s="13"/>
      <c r="V1" s="15"/>
      <c r="W1" s="92" t="s">
        <v>295</v>
      </c>
      <c r="X1" s="92"/>
      <c r="Y1" s="92"/>
    </row>
    <row r="2" spans="1:39" ht="12.75" customHeight="1" x14ac:dyDescent="0.3">
      <c r="O2" s="15"/>
      <c r="V2" s="15"/>
      <c r="W2" s="15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2.75" customHeight="1" x14ac:dyDescent="0.3">
      <c r="B3" s="65" t="s">
        <v>292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ht="13.5" customHeight="1" x14ac:dyDescent="0.3">
      <c r="B4" s="66"/>
      <c r="C4" s="66"/>
      <c r="D4" s="67" t="s">
        <v>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39" ht="10.5" customHeight="1" x14ac:dyDescent="0.3">
      <c r="L5" s="15"/>
      <c r="M5" s="15"/>
      <c r="N5" s="15"/>
      <c r="O5" s="15"/>
      <c r="Q5" s="16"/>
      <c r="R5" s="17"/>
      <c r="S5" s="17"/>
      <c r="T5" s="68" t="s">
        <v>257</v>
      </c>
      <c r="U5" s="69"/>
      <c r="V5" s="69"/>
      <c r="W5" s="69"/>
      <c r="X5" s="69"/>
      <c r="Y5" s="70"/>
    </row>
    <row r="6" spans="1:39" ht="14.25" customHeight="1" x14ac:dyDescent="0.3">
      <c r="L6" s="15"/>
      <c r="M6" s="15"/>
      <c r="N6" s="15"/>
      <c r="O6" s="15"/>
      <c r="Q6" s="17"/>
      <c r="R6" s="17"/>
      <c r="S6" s="17"/>
      <c r="T6" s="71"/>
      <c r="U6" s="72"/>
      <c r="V6" s="72"/>
      <c r="W6" s="72"/>
      <c r="X6" s="72"/>
      <c r="Y6" s="73"/>
    </row>
    <row r="7" spans="1:39" ht="14.25" customHeight="1" x14ac:dyDescent="0.3">
      <c r="L7" s="15"/>
      <c r="M7" s="15"/>
      <c r="N7" s="15"/>
      <c r="O7" s="15"/>
      <c r="Q7" s="16"/>
      <c r="R7" s="18"/>
      <c r="S7" s="18"/>
      <c r="T7" s="74" t="s">
        <v>265</v>
      </c>
      <c r="U7" s="72"/>
      <c r="V7" s="72"/>
      <c r="W7" s="72"/>
      <c r="X7" s="72"/>
      <c r="Y7" s="73"/>
    </row>
    <row r="8" spans="1:39" ht="13.5" customHeight="1" thickBot="1" x14ac:dyDescent="0.35">
      <c r="L8" s="15"/>
      <c r="M8" s="15"/>
      <c r="N8" s="15"/>
      <c r="O8" s="15"/>
      <c r="Q8" s="18"/>
      <c r="R8" s="18"/>
      <c r="S8" s="18"/>
      <c r="T8" s="75"/>
      <c r="U8" s="76"/>
      <c r="V8" s="76"/>
      <c r="W8" s="76"/>
      <c r="X8" s="76"/>
      <c r="Y8" s="77"/>
    </row>
    <row r="9" spans="1:39" ht="13.5" customHeight="1" thickBot="1" x14ac:dyDescent="0.35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39" ht="12.75" customHeight="1" x14ac:dyDescent="0.3">
      <c r="B10" s="58" t="s">
        <v>2</v>
      </c>
      <c r="C10" s="58" t="s">
        <v>3</v>
      </c>
      <c r="D10" s="58" t="s">
        <v>4</v>
      </c>
      <c r="E10" s="58" t="s">
        <v>5</v>
      </c>
      <c r="F10" s="58" t="s">
        <v>6</v>
      </c>
      <c r="G10" s="58" t="s">
        <v>7</v>
      </c>
      <c r="H10" s="58" t="s">
        <v>8</v>
      </c>
      <c r="I10" s="58" t="s">
        <v>9</v>
      </c>
      <c r="J10" s="52" t="s">
        <v>10</v>
      </c>
      <c r="K10" s="58" t="s">
        <v>11</v>
      </c>
      <c r="L10" s="58" t="s">
        <v>12</v>
      </c>
      <c r="M10" s="52" t="s">
        <v>13</v>
      </c>
      <c r="N10" s="52" t="s">
        <v>14</v>
      </c>
      <c r="O10" s="52" t="s">
        <v>15</v>
      </c>
      <c r="P10" s="52" t="s">
        <v>16</v>
      </c>
      <c r="Q10" s="52" t="s">
        <v>17</v>
      </c>
      <c r="R10" s="52" t="s">
        <v>18</v>
      </c>
      <c r="S10" s="52" t="s">
        <v>19</v>
      </c>
      <c r="T10" s="52" t="s">
        <v>20</v>
      </c>
      <c r="U10" s="52" t="s">
        <v>21</v>
      </c>
      <c r="V10" s="52" t="s">
        <v>22</v>
      </c>
      <c r="W10" s="52" t="s">
        <v>23</v>
      </c>
      <c r="X10" s="54" t="s">
        <v>24</v>
      </c>
      <c r="Y10" s="54" t="s">
        <v>25</v>
      </c>
      <c r="Z10" s="56"/>
    </row>
    <row r="11" spans="1:39" ht="106.5" customHeight="1" x14ac:dyDescent="0.3">
      <c r="B11" s="59"/>
      <c r="C11" s="59"/>
      <c r="D11" s="59"/>
      <c r="E11" s="59"/>
      <c r="F11" s="59"/>
      <c r="G11" s="61"/>
      <c r="H11" s="59"/>
      <c r="I11" s="59"/>
      <c r="J11" s="57"/>
      <c r="K11" s="59"/>
      <c r="L11" s="59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3"/>
      <c r="X11" s="55"/>
      <c r="Y11" s="55"/>
      <c r="Z11" s="56"/>
    </row>
    <row r="12" spans="1:39" ht="12.75" customHeight="1" x14ac:dyDescent="0.3">
      <c r="B12" s="3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  <c r="N12" s="4">
        <v>13</v>
      </c>
      <c r="O12" s="4">
        <v>14</v>
      </c>
      <c r="P12" s="4">
        <v>15</v>
      </c>
      <c r="Q12" s="4">
        <v>16</v>
      </c>
      <c r="R12" s="4">
        <v>17</v>
      </c>
      <c r="S12" s="4">
        <v>18</v>
      </c>
      <c r="T12" s="4">
        <v>19</v>
      </c>
      <c r="U12" s="4">
        <v>20</v>
      </c>
      <c r="V12" s="4">
        <v>21</v>
      </c>
      <c r="W12" s="4">
        <v>22</v>
      </c>
      <c r="X12" s="4">
        <v>23</v>
      </c>
      <c r="Y12" s="4">
        <v>24</v>
      </c>
    </row>
    <row r="13" spans="1:39" ht="12.75" customHeight="1" x14ac:dyDescent="0.3">
      <c r="B13" s="20" t="s">
        <v>26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2"/>
      <c r="W13" s="22"/>
      <c r="X13" s="23"/>
      <c r="Y13" s="23"/>
    </row>
    <row r="14" spans="1:39" s="29" customFormat="1" ht="50.4" customHeight="1" x14ac:dyDescent="0.3">
      <c r="A14" s="24"/>
      <c r="B14" s="34" t="s">
        <v>248</v>
      </c>
      <c r="C14" s="35" t="s">
        <v>291</v>
      </c>
      <c r="D14" s="35" t="s">
        <v>221</v>
      </c>
      <c r="E14" s="35" t="s">
        <v>222</v>
      </c>
      <c r="F14" s="35" t="s">
        <v>223</v>
      </c>
      <c r="G14" s="36" t="s">
        <v>1</v>
      </c>
      <c r="H14" s="35" t="s">
        <v>288</v>
      </c>
      <c r="I14" s="37">
        <v>0</v>
      </c>
      <c r="J14" s="35" t="s">
        <v>33</v>
      </c>
      <c r="K14" s="35" t="s">
        <v>34</v>
      </c>
      <c r="L14" s="35" t="s">
        <v>289</v>
      </c>
      <c r="M14" s="35" t="s">
        <v>36</v>
      </c>
      <c r="N14" s="35" t="s">
        <v>37</v>
      </c>
      <c r="O14" s="35" t="s">
        <v>225</v>
      </c>
      <c r="P14" s="35" t="s">
        <v>39</v>
      </c>
      <c r="Q14" s="35" t="s">
        <v>226</v>
      </c>
      <c r="R14" s="36" t="s">
        <v>227</v>
      </c>
      <c r="S14" s="35">
        <v>1254</v>
      </c>
      <c r="T14" s="38">
        <v>946.5</v>
      </c>
      <c r="U14" s="39">
        <f>S14*T14</f>
        <v>1186911</v>
      </c>
      <c r="V14" s="39">
        <f>U14*1.12</f>
        <v>1329340.32</v>
      </c>
      <c r="W14" s="34" t="s">
        <v>246</v>
      </c>
      <c r="X14" s="35" t="s">
        <v>43</v>
      </c>
      <c r="Y14" s="35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39" s="29" customFormat="1" ht="50.4" customHeight="1" x14ac:dyDescent="0.3">
      <c r="A15" s="24"/>
      <c r="B15" s="34" t="s">
        <v>249</v>
      </c>
      <c r="C15" s="35" t="s">
        <v>291</v>
      </c>
      <c r="D15" s="35" t="s">
        <v>228</v>
      </c>
      <c r="E15" s="35" t="s">
        <v>229</v>
      </c>
      <c r="F15" s="35" t="s">
        <v>230</v>
      </c>
      <c r="G15" s="36" t="s">
        <v>1</v>
      </c>
      <c r="H15" s="35" t="s">
        <v>32</v>
      </c>
      <c r="I15" s="37">
        <v>0</v>
      </c>
      <c r="J15" s="35" t="s">
        <v>33</v>
      </c>
      <c r="K15" s="35" t="s">
        <v>34</v>
      </c>
      <c r="L15" s="35" t="s">
        <v>289</v>
      </c>
      <c r="M15" s="35" t="s">
        <v>36</v>
      </c>
      <c r="N15" s="35" t="s">
        <v>37</v>
      </c>
      <c r="O15" s="35" t="s">
        <v>225</v>
      </c>
      <c r="P15" s="35" t="s">
        <v>39</v>
      </c>
      <c r="Q15" s="35" t="s">
        <v>226</v>
      </c>
      <c r="R15" s="36" t="s">
        <v>227</v>
      </c>
      <c r="S15" s="35">
        <v>80</v>
      </c>
      <c r="T15" s="38">
        <v>758.93</v>
      </c>
      <c r="U15" s="39">
        <f>S15*T15</f>
        <v>60714.399999999994</v>
      </c>
      <c r="V15" s="39">
        <f t="shared" ref="V15:V35" si="0">U15*1.12</f>
        <v>68000.127999999997</v>
      </c>
      <c r="W15" s="34" t="s">
        <v>246</v>
      </c>
      <c r="X15" s="35" t="s">
        <v>43</v>
      </c>
      <c r="Y15" s="35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39" s="29" customFormat="1" ht="50.4" customHeight="1" x14ac:dyDescent="0.3">
      <c r="A16" s="24"/>
      <c r="B16" s="34" t="s">
        <v>250</v>
      </c>
      <c r="C16" s="35" t="s">
        <v>291</v>
      </c>
      <c r="D16" s="35" t="s">
        <v>231</v>
      </c>
      <c r="E16" s="35" t="s">
        <v>232</v>
      </c>
      <c r="F16" s="35" t="s">
        <v>233</v>
      </c>
      <c r="G16" s="36" t="s">
        <v>1</v>
      </c>
      <c r="H16" s="35" t="s">
        <v>32</v>
      </c>
      <c r="I16" s="37">
        <v>0</v>
      </c>
      <c r="J16" s="35" t="s">
        <v>33</v>
      </c>
      <c r="K16" s="35" t="s">
        <v>34</v>
      </c>
      <c r="L16" s="35" t="s">
        <v>289</v>
      </c>
      <c r="M16" s="35" t="s">
        <v>36</v>
      </c>
      <c r="N16" s="35" t="s">
        <v>37</v>
      </c>
      <c r="O16" s="35" t="s">
        <v>225</v>
      </c>
      <c r="P16" s="35" t="s">
        <v>39</v>
      </c>
      <c r="Q16" s="35" t="s">
        <v>234</v>
      </c>
      <c r="R16" s="36" t="s">
        <v>235</v>
      </c>
      <c r="S16" s="35">
        <v>1</v>
      </c>
      <c r="T16" s="38">
        <v>12000</v>
      </c>
      <c r="U16" s="39">
        <f t="shared" ref="U16:U24" si="1">S16*T16</f>
        <v>12000</v>
      </c>
      <c r="V16" s="39">
        <f t="shared" si="0"/>
        <v>13440.000000000002</v>
      </c>
      <c r="W16" s="34" t="s">
        <v>246</v>
      </c>
      <c r="X16" s="35" t="s">
        <v>43</v>
      </c>
      <c r="Y16" s="35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1:39" s="29" customFormat="1" ht="50.4" customHeight="1" x14ac:dyDescent="0.3">
      <c r="A17" s="24"/>
      <c r="B17" s="34" t="s">
        <v>251</v>
      </c>
      <c r="C17" s="35" t="s">
        <v>291</v>
      </c>
      <c r="D17" s="35" t="s">
        <v>236</v>
      </c>
      <c r="E17" s="35" t="s">
        <v>237</v>
      </c>
      <c r="F17" s="35" t="s">
        <v>238</v>
      </c>
      <c r="G17" s="36" t="s">
        <v>1</v>
      </c>
      <c r="H17" s="35" t="s">
        <v>32</v>
      </c>
      <c r="I17" s="37">
        <v>100</v>
      </c>
      <c r="J17" s="35" t="s">
        <v>33</v>
      </c>
      <c r="K17" s="35" t="s">
        <v>34</v>
      </c>
      <c r="L17" s="35" t="s">
        <v>96</v>
      </c>
      <c r="M17" s="35" t="s">
        <v>36</v>
      </c>
      <c r="N17" s="35" t="s">
        <v>37</v>
      </c>
      <c r="O17" s="35" t="s">
        <v>225</v>
      </c>
      <c r="P17" s="35" t="s">
        <v>39</v>
      </c>
      <c r="Q17" s="35" t="s">
        <v>239</v>
      </c>
      <c r="R17" s="36" t="s">
        <v>240</v>
      </c>
      <c r="S17" s="35">
        <v>312</v>
      </c>
      <c r="T17" s="38">
        <v>500</v>
      </c>
      <c r="U17" s="39">
        <f t="shared" si="1"/>
        <v>156000</v>
      </c>
      <c r="V17" s="39">
        <f t="shared" si="0"/>
        <v>174720.00000000003</v>
      </c>
      <c r="W17" s="34" t="s">
        <v>247</v>
      </c>
      <c r="X17" s="35" t="s">
        <v>43</v>
      </c>
      <c r="Y17" s="35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39" s="29" customFormat="1" ht="50.4" customHeight="1" x14ac:dyDescent="0.3">
      <c r="A18" s="24"/>
      <c r="B18" s="34" t="s">
        <v>252</v>
      </c>
      <c r="C18" s="35" t="s">
        <v>291</v>
      </c>
      <c r="D18" s="35" t="s">
        <v>241</v>
      </c>
      <c r="E18" s="35" t="s">
        <v>242</v>
      </c>
      <c r="F18" s="35" t="s">
        <v>243</v>
      </c>
      <c r="G18" s="36" t="s">
        <v>1</v>
      </c>
      <c r="H18" s="35" t="s">
        <v>32</v>
      </c>
      <c r="I18" s="37">
        <v>0</v>
      </c>
      <c r="J18" s="35" t="s">
        <v>33</v>
      </c>
      <c r="K18" s="35" t="s">
        <v>34</v>
      </c>
      <c r="L18" s="35" t="s">
        <v>289</v>
      </c>
      <c r="M18" s="35" t="s">
        <v>36</v>
      </c>
      <c r="N18" s="35" t="s">
        <v>37</v>
      </c>
      <c r="O18" s="35" t="s">
        <v>225</v>
      </c>
      <c r="P18" s="35" t="s">
        <v>39</v>
      </c>
      <c r="Q18" s="35" t="s">
        <v>244</v>
      </c>
      <c r="R18" s="36" t="s">
        <v>245</v>
      </c>
      <c r="S18" s="35">
        <v>250</v>
      </c>
      <c r="T18" s="36">
        <v>28</v>
      </c>
      <c r="U18" s="39">
        <f t="shared" si="1"/>
        <v>7000</v>
      </c>
      <c r="V18" s="39">
        <f t="shared" si="0"/>
        <v>7840.0000000000009</v>
      </c>
      <c r="W18" s="34" t="s">
        <v>246</v>
      </c>
      <c r="X18" s="35" t="s">
        <v>43</v>
      </c>
      <c r="Y18" s="35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s="29" customFormat="1" ht="50.4" customHeight="1" x14ac:dyDescent="0.3">
      <c r="A19" s="24"/>
      <c r="B19" s="34" t="s">
        <v>280</v>
      </c>
      <c r="C19" s="35" t="s">
        <v>291</v>
      </c>
      <c r="D19" s="36" t="s">
        <v>268</v>
      </c>
      <c r="E19" s="36" t="s">
        <v>269</v>
      </c>
      <c r="F19" s="36" t="s">
        <v>270</v>
      </c>
      <c r="G19" s="36"/>
      <c r="H19" s="36" t="s">
        <v>271</v>
      </c>
      <c r="I19" s="40">
        <v>50</v>
      </c>
      <c r="J19" s="36">
        <v>711000000</v>
      </c>
      <c r="K19" s="35" t="s">
        <v>34</v>
      </c>
      <c r="L19" s="36" t="s">
        <v>264</v>
      </c>
      <c r="M19" s="36" t="s">
        <v>272</v>
      </c>
      <c r="N19" s="36" t="s">
        <v>37</v>
      </c>
      <c r="O19" s="36" t="s">
        <v>279</v>
      </c>
      <c r="P19" s="36" t="s">
        <v>273</v>
      </c>
      <c r="Q19" s="36">
        <v>839</v>
      </c>
      <c r="R19" s="36" t="s">
        <v>274</v>
      </c>
      <c r="S19" s="35">
        <v>10</v>
      </c>
      <c r="T19" s="36">
        <v>822620</v>
      </c>
      <c r="U19" s="39">
        <f t="shared" si="1"/>
        <v>8226200</v>
      </c>
      <c r="V19" s="43">
        <f t="shared" si="0"/>
        <v>9213344</v>
      </c>
      <c r="W19" s="34" t="s">
        <v>247</v>
      </c>
      <c r="X19" s="35" t="s">
        <v>43</v>
      </c>
      <c r="Y19" s="35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39" s="29" customFormat="1" ht="50.4" customHeight="1" x14ac:dyDescent="0.3">
      <c r="A20" s="24"/>
      <c r="B20" s="34" t="s">
        <v>281</v>
      </c>
      <c r="C20" s="35" t="s">
        <v>291</v>
      </c>
      <c r="D20" s="36" t="s">
        <v>268</v>
      </c>
      <c r="E20" s="36" t="s">
        <v>269</v>
      </c>
      <c r="F20" s="36" t="s">
        <v>270</v>
      </c>
      <c r="G20" s="36"/>
      <c r="H20" s="36" t="s">
        <v>271</v>
      </c>
      <c r="I20" s="40">
        <v>50</v>
      </c>
      <c r="J20" s="36">
        <v>711000000</v>
      </c>
      <c r="K20" s="35" t="s">
        <v>34</v>
      </c>
      <c r="L20" s="36" t="s">
        <v>264</v>
      </c>
      <c r="M20" s="36" t="s">
        <v>272</v>
      </c>
      <c r="N20" s="36" t="s">
        <v>37</v>
      </c>
      <c r="O20" s="36" t="s">
        <v>279</v>
      </c>
      <c r="P20" s="36" t="s">
        <v>273</v>
      </c>
      <c r="Q20" s="36">
        <v>839</v>
      </c>
      <c r="R20" s="36" t="s">
        <v>274</v>
      </c>
      <c r="S20" s="35">
        <v>4</v>
      </c>
      <c r="T20" s="36">
        <v>607285</v>
      </c>
      <c r="U20" s="39">
        <f t="shared" si="1"/>
        <v>2429140</v>
      </c>
      <c r="V20" s="43">
        <f t="shared" si="0"/>
        <v>2720636.8000000003</v>
      </c>
      <c r="W20" s="34" t="s">
        <v>247</v>
      </c>
      <c r="X20" s="35" t="s">
        <v>43</v>
      </c>
      <c r="Y20" s="35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s="29" customFormat="1" ht="50.4" customHeight="1" x14ac:dyDescent="0.3">
      <c r="A21" s="24"/>
      <c r="B21" s="34" t="s">
        <v>282</v>
      </c>
      <c r="C21" s="35" t="s">
        <v>291</v>
      </c>
      <c r="D21" s="36" t="s">
        <v>268</v>
      </c>
      <c r="E21" s="36" t="s">
        <v>269</v>
      </c>
      <c r="F21" s="36" t="s">
        <v>270</v>
      </c>
      <c r="G21" s="36"/>
      <c r="H21" s="36" t="s">
        <v>271</v>
      </c>
      <c r="I21" s="40">
        <v>50</v>
      </c>
      <c r="J21" s="36">
        <v>711000000</v>
      </c>
      <c r="K21" s="35" t="s">
        <v>34</v>
      </c>
      <c r="L21" s="36" t="s">
        <v>264</v>
      </c>
      <c r="M21" s="36" t="s">
        <v>272</v>
      </c>
      <c r="N21" s="36" t="s">
        <v>37</v>
      </c>
      <c r="O21" s="36" t="s">
        <v>279</v>
      </c>
      <c r="P21" s="36" t="s">
        <v>273</v>
      </c>
      <c r="Q21" s="36">
        <v>839</v>
      </c>
      <c r="R21" s="36" t="s">
        <v>274</v>
      </c>
      <c r="S21" s="35">
        <v>2</v>
      </c>
      <c r="T21" s="36">
        <v>701723</v>
      </c>
      <c r="U21" s="39">
        <f t="shared" si="1"/>
        <v>1403446</v>
      </c>
      <c r="V21" s="43">
        <f t="shared" si="0"/>
        <v>1571859.5200000003</v>
      </c>
      <c r="W21" s="34" t="s">
        <v>247</v>
      </c>
      <c r="X21" s="35" t="s">
        <v>43</v>
      </c>
      <c r="Y21" s="35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29" customFormat="1" ht="50.4" customHeight="1" x14ac:dyDescent="0.3">
      <c r="A22" s="24"/>
      <c r="B22" s="34" t="s">
        <v>283</v>
      </c>
      <c r="C22" s="35" t="s">
        <v>291</v>
      </c>
      <c r="D22" s="36" t="s">
        <v>275</v>
      </c>
      <c r="E22" s="36" t="s">
        <v>269</v>
      </c>
      <c r="F22" s="36" t="s">
        <v>276</v>
      </c>
      <c r="G22" s="36"/>
      <c r="H22" s="36" t="s">
        <v>271</v>
      </c>
      <c r="I22" s="40">
        <v>50</v>
      </c>
      <c r="J22" s="36">
        <v>711000000</v>
      </c>
      <c r="K22" s="35" t="s">
        <v>34</v>
      </c>
      <c r="L22" s="36" t="s">
        <v>264</v>
      </c>
      <c r="M22" s="36" t="s">
        <v>272</v>
      </c>
      <c r="N22" s="36" t="s">
        <v>37</v>
      </c>
      <c r="O22" s="36" t="s">
        <v>279</v>
      </c>
      <c r="P22" s="36" t="s">
        <v>273</v>
      </c>
      <c r="Q22" s="36">
        <v>839</v>
      </c>
      <c r="R22" s="36" t="s">
        <v>274</v>
      </c>
      <c r="S22" s="35">
        <v>2</v>
      </c>
      <c r="T22" s="36">
        <v>1525975</v>
      </c>
      <c r="U22" s="39">
        <f t="shared" si="1"/>
        <v>3051950</v>
      </c>
      <c r="V22" s="43">
        <f t="shared" si="0"/>
        <v>3418184.0000000005</v>
      </c>
      <c r="W22" s="34" t="s">
        <v>247</v>
      </c>
      <c r="X22" s="35" t="s">
        <v>43</v>
      </c>
      <c r="Y22" s="35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29" customFormat="1" ht="50.4" customHeight="1" x14ac:dyDescent="0.3">
      <c r="A23" s="24"/>
      <c r="B23" s="34" t="s">
        <v>284</v>
      </c>
      <c r="C23" s="35" t="s">
        <v>291</v>
      </c>
      <c r="D23" s="36" t="s">
        <v>275</v>
      </c>
      <c r="E23" s="36" t="s">
        <v>269</v>
      </c>
      <c r="F23" s="36" t="s">
        <v>276</v>
      </c>
      <c r="G23" s="36"/>
      <c r="H23" s="36" t="s">
        <v>271</v>
      </c>
      <c r="I23" s="40">
        <v>50</v>
      </c>
      <c r="J23" s="36">
        <v>711000000</v>
      </c>
      <c r="K23" s="35" t="s">
        <v>34</v>
      </c>
      <c r="L23" s="36" t="s">
        <v>264</v>
      </c>
      <c r="M23" s="36" t="s">
        <v>272</v>
      </c>
      <c r="N23" s="36" t="s">
        <v>37</v>
      </c>
      <c r="O23" s="36" t="s">
        <v>279</v>
      </c>
      <c r="P23" s="36" t="s">
        <v>273</v>
      </c>
      <c r="Q23" s="36">
        <v>839</v>
      </c>
      <c r="R23" s="36" t="s">
        <v>274</v>
      </c>
      <c r="S23" s="35">
        <v>1</v>
      </c>
      <c r="T23" s="36">
        <v>1749237</v>
      </c>
      <c r="U23" s="39">
        <f t="shared" si="1"/>
        <v>1749237</v>
      </c>
      <c r="V23" s="43">
        <f t="shared" si="0"/>
        <v>1959145.4400000002</v>
      </c>
      <c r="W23" s="34" t="s">
        <v>247</v>
      </c>
      <c r="X23" s="35" t="s">
        <v>43</v>
      </c>
      <c r="Y23" s="35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29" customFormat="1" ht="50.4" customHeight="1" x14ac:dyDescent="0.3">
      <c r="A24" s="24"/>
      <c r="B24" s="34" t="s">
        <v>285</v>
      </c>
      <c r="C24" s="35" t="s">
        <v>291</v>
      </c>
      <c r="D24" s="36" t="s">
        <v>268</v>
      </c>
      <c r="E24" s="36" t="s">
        <v>269</v>
      </c>
      <c r="F24" s="36" t="s">
        <v>270</v>
      </c>
      <c r="G24" s="36"/>
      <c r="H24" s="36" t="s">
        <v>271</v>
      </c>
      <c r="I24" s="40">
        <v>50</v>
      </c>
      <c r="J24" s="36">
        <v>711000000</v>
      </c>
      <c r="K24" s="35" t="s">
        <v>34</v>
      </c>
      <c r="L24" s="36" t="s">
        <v>264</v>
      </c>
      <c r="M24" s="36" t="s">
        <v>272</v>
      </c>
      <c r="N24" s="36" t="s">
        <v>37</v>
      </c>
      <c r="O24" s="36" t="s">
        <v>279</v>
      </c>
      <c r="P24" s="36" t="s">
        <v>273</v>
      </c>
      <c r="Q24" s="36">
        <v>839</v>
      </c>
      <c r="R24" s="36" t="s">
        <v>274</v>
      </c>
      <c r="S24" s="35">
        <v>1</v>
      </c>
      <c r="T24" s="36">
        <v>576720</v>
      </c>
      <c r="U24" s="39">
        <f t="shared" si="1"/>
        <v>576720</v>
      </c>
      <c r="V24" s="43">
        <f t="shared" si="0"/>
        <v>645926.40000000002</v>
      </c>
      <c r="W24" s="34" t="s">
        <v>247</v>
      </c>
      <c r="X24" s="35" t="s">
        <v>43</v>
      </c>
      <c r="Y24" s="35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29" customFormat="1" ht="50.4" customHeight="1" x14ac:dyDescent="0.3">
      <c r="A25" s="24"/>
      <c r="B25" s="34" t="s">
        <v>286</v>
      </c>
      <c r="C25" s="35" t="s">
        <v>291</v>
      </c>
      <c r="D25" s="36" t="s">
        <v>275</v>
      </c>
      <c r="E25" s="36" t="s">
        <v>269</v>
      </c>
      <c r="F25" s="36" t="s">
        <v>276</v>
      </c>
      <c r="G25" s="36"/>
      <c r="H25" s="36" t="s">
        <v>271</v>
      </c>
      <c r="I25" s="40">
        <v>50</v>
      </c>
      <c r="J25" s="36">
        <v>711000000</v>
      </c>
      <c r="K25" s="35" t="s">
        <v>34</v>
      </c>
      <c r="L25" s="36" t="s">
        <v>264</v>
      </c>
      <c r="M25" s="36" t="s">
        <v>272</v>
      </c>
      <c r="N25" s="36" t="s">
        <v>37</v>
      </c>
      <c r="O25" s="36" t="s">
        <v>279</v>
      </c>
      <c r="P25" s="36" t="s">
        <v>273</v>
      </c>
      <c r="Q25" s="36">
        <v>839</v>
      </c>
      <c r="R25" s="36" t="s">
        <v>274</v>
      </c>
      <c r="S25" s="35">
        <v>1</v>
      </c>
      <c r="T25" s="36">
        <v>771707</v>
      </c>
      <c r="U25" s="39">
        <f t="shared" ref="U25:U26" si="2">S25*T25</f>
        <v>771707</v>
      </c>
      <c r="V25" s="43">
        <f t="shared" ref="V25:V26" si="3">U25*1.12</f>
        <v>864311.84000000008</v>
      </c>
      <c r="W25" s="34" t="s">
        <v>247</v>
      </c>
      <c r="X25" s="35" t="s">
        <v>43</v>
      </c>
      <c r="Y25" s="35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s="29" customFormat="1" ht="50.4" customHeight="1" x14ac:dyDescent="0.3">
      <c r="A26" s="24"/>
      <c r="B26" s="34" t="s">
        <v>287</v>
      </c>
      <c r="C26" s="35" t="s">
        <v>291</v>
      </c>
      <c r="D26" s="36" t="s">
        <v>277</v>
      </c>
      <c r="E26" s="36" t="s">
        <v>269</v>
      </c>
      <c r="F26" s="36" t="s">
        <v>278</v>
      </c>
      <c r="G26" s="36"/>
      <c r="H26" s="36" t="s">
        <v>271</v>
      </c>
      <c r="I26" s="40">
        <v>50</v>
      </c>
      <c r="J26" s="36">
        <v>711000000</v>
      </c>
      <c r="K26" s="35" t="s">
        <v>34</v>
      </c>
      <c r="L26" s="36" t="s">
        <v>264</v>
      </c>
      <c r="M26" s="36" t="s">
        <v>272</v>
      </c>
      <c r="N26" s="36" t="s">
        <v>37</v>
      </c>
      <c r="O26" s="36" t="s">
        <v>279</v>
      </c>
      <c r="P26" s="36" t="s">
        <v>273</v>
      </c>
      <c r="Q26" s="36">
        <v>839</v>
      </c>
      <c r="R26" s="36" t="s">
        <v>274</v>
      </c>
      <c r="S26" s="35">
        <v>1</v>
      </c>
      <c r="T26" s="36">
        <v>2446584</v>
      </c>
      <c r="U26" s="39">
        <f t="shared" si="2"/>
        <v>2446584</v>
      </c>
      <c r="V26" s="43">
        <f t="shared" si="3"/>
        <v>2740174.08</v>
      </c>
      <c r="W26" s="34" t="s">
        <v>247</v>
      </c>
      <c r="X26" s="35" t="s">
        <v>43</v>
      </c>
      <c r="Y26" s="35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ht="12.75" customHeight="1" x14ac:dyDescent="0.3">
      <c r="B27" s="49" t="s">
        <v>46</v>
      </c>
      <c r="C27" s="50"/>
      <c r="D27" s="3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4">
        <f>SUM(U14:U26)</f>
        <v>22077609.399999999</v>
      </c>
      <c r="V27" s="34">
        <f t="shared" si="0"/>
        <v>24726922.528000001</v>
      </c>
      <c r="W27" s="8"/>
      <c r="X27" s="31"/>
      <c r="Y27" s="31"/>
    </row>
    <row r="28" spans="1:39" ht="12.75" customHeight="1" x14ac:dyDescent="0.3">
      <c r="B28" s="20" t="s">
        <v>47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3"/>
      <c r="Y28" s="23"/>
    </row>
    <row r="29" spans="1:39" s="29" customFormat="1" ht="51" customHeight="1" x14ac:dyDescent="0.3">
      <c r="A29" s="24"/>
      <c r="B29" s="34" t="s">
        <v>256</v>
      </c>
      <c r="C29" s="35" t="s">
        <v>291</v>
      </c>
      <c r="D29" s="35" t="s">
        <v>253</v>
      </c>
      <c r="E29" s="35" t="s">
        <v>254</v>
      </c>
      <c r="F29" s="35" t="s">
        <v>255</v>
      </c>
      <c r="G29" s="36" t="s">
        <v>1</v>
      </c>
      <c r="H29" s="36" t="s">
        <v>32</v>
      </c>
      <c r="I29" s="40">
        <v>100</v>
      </c>
      <c r="J29" s="36" t="s">
        <v>211</v>
      </c>
      <c r="K29" s="36" t="s">
        <v>224</v>
      </c>
      <c r="L29" s="36" t="s">
        <v>96</v>
      </c>
      <c r="M29" s="36" t="s">
        <v>45</v>
      </c>
      <c r="N29" s="36" t="s">
        <v>37</v>
      </c>
      <c r="O29" s="36" t="s">
        <v>225</v>
      </c>
      <c r="P29" s="36" t="s">
        <v>39</v>
      </c>
      <c r="Q29" s="36" t="s">
        <v>1</v>
      </c>
      <c r="R29" s="36" t="s">
        <v>1</v>
      </c>
      <c r="S29" s="38"/>
      <c r="T29" s="39"/>
      <c r="U29" s="39">
        <v>380250</v>
      </c>
      <c r="V29" s="39">
        <f>U29*1.12</f>
        <v>425880.00000000006</v>
      </c>
      <c r="W29" s="34" t="s">
        <v>53</v>
      </c>
      <c r="X29" s="35" t="s">
        <v>43</v>
      </c>
      <c r="Y29" s="35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ht="12.75" customHeight="1" x14ac:dyDescent="0.3">
      <c r="B30" s="49" t="s">
        <v>54</v>
      </c>
      <c r="C30" s="50"/>
      <c r="D30" s="30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44">
        <f>SUM(U29)</f>
        <v>380250</v>
      </c>
      <c r="V30" s="34">
        <f t="shared" si="0"/>
        <v>425880.00000000006</v>
      </c>
      <c r="W30" s="8"/>
      <c r="X30" s="31"/>
      <c r="Y30" s="31"/>
    </row>
    <row r="31" spans="1:39" ht="12.75" customHeight="1" x14ac:dyDescent="0.3">
      <c r="B31" s="20" t="s">
        <v>55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2"/>
      <c r="W31" s="22"/>
      <c r="X31" s="23"/>
      <c r="Y31" s="23"/>
    </row>
    <row r="32" spans="1:39" s="29" customFormat="1" ht="51" customHeight="1" x14ac:dyDescent="0.3">
      <c r="A32" s="24"/>
      <c r="B32" s="34" t="s">
        <v>220</v>
      </c>
      <c r="C32" s="35" t="s">
        <v>291</v>
      </c>
      <c r="D32" s="35" t="s">
        <v>207</v>
      </c>
      <c r="E32" s="35" t="s">
        <v>208</v>
      </c>
      <c r="F32" s="35" t="s">
        <v>208</v>
      </c>
      <c r="G32" s="35" t="s">
        <v>1</v>
      </c>
      <c r="H32" s="35" t="s">
        <v>271</v>
      </c>
      <c r="I32" s="37">
        <v>100</v>
      </c>
      <c r="J32" s="35" t="s">
        <v>33</v>
      </c>
      <c r="K32" s="35" t="s">
        <v>34</v>
      </c>
      <c r="L32" s="35" t="s">
        <v>262</v>
      </c>
      <c r="M32" s="35" t="s">
        <v>293</v>
      </c>
      <c r="N32" s="35" t="s">
        <v>37</v>
      </c>
      <c r="O32" s="35" t="s">
        <v>209</v>
      </c>
      <c r="P32" s="35" t="s">
        <v>39</v>
      </c>
      <c r="Q32" s="35" t="s">
        <v>1</v>
      </c>
      <c r="R32" s="35" t="s">
        <v>1</v>
      </c>
      <c r="S32" s="35" t="s">
        <v>1</v>
      </c>
      <c r="T32" s="35" t="s">
        <v>1</v>
      </c>
      <c r="U32" s="45">
        <v>38000000</v>
      </c>
      <c r="V32" s="46">
        <f t="shared" si="0"/>
        <v>42560000.000000007</v>
      </c>
      <c r="W32" s="34" t="s">
        <v>53</v>
      </c>
      <c r="X32" s="35" t="s">
        <v>43</v>
      </c>
      <c r="Y32" s="35" t="s">
        <v>1</v>
      </c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2:25" ht="12.75" customHeight="1" x14ac:dyDescent="0.3">
      <c r="B33" s="49" t="s">
        <v>218</v>
      </c>
      <c r="C33" s="50"/>
      <c r="D33" s="30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47">
        <f>SUM(U32:U32)</f>
        <v>38000000</v>
      </c>
      <c r="V33" s="46">
        <f t="shared" si="0"/>
        <v>42560000.000000007</v>
      </c>
      <c r="W33" s="8"/>
      <c r="X33" s="31"/>
      <c r="Y33" s="31"/>
    </row>
    <row r="34" spans="2:25" ht="12.75" customHeight="1" x14ac:dyDescent="0.3">
      <c r="B34" s="31"/>
      <c r="C34" s="31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47"/>
      <c r="V34" s="48"/>
      <c r="W34" s="8"/>
      <c r="X34" s="31"/>
      <c r="Y34" s="31"/>
    </row>
    <row r="35" spans="2:25" ht="12.75" customHeight="1" x14ac:dyDescent="0.3">
      <c r="B35" s="9" t="s">
        <v>219</v>
      </c>
      <c r="C35" s="9"/>
      <c r="D35" s="31"/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47">
        <f>U27+U30+U33</f>
        <v>60457859.399999999</v>
      </c>
      <c r="V35" s="46">
        <f t="shared" si="0"/>
        <v>67712802.528000012</v>
      </c>
      <c r="W35" s="8"/>
      <c r="X35" s="31"/>
      <c r="Y35" s="31"/>
    </row>
    <row r="36" spans="2:25" ht="12.75" customHeight="1" x14ac:dyDescent="0.3">
      <c r="B36" s="10"/>
      <c r="C36" s="10"/>
      <c r="D36" s="33"/>
      <c r="E36" s="10"/>
      <c r="F36" s="11"/>
      <c r="G36" s="11"/>
      <c r="H36" s="11"/>
      <c r="I36" s="11"/>
      <c r="J36" s="11"/>
      <c r="K36" s="11"/>
      <c r="L36" s="1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6"/>
    </row>
    <row r="37" spans="2:25" ht="12.75" customHeight="1" x14ac:dyDescent="0.3">
      <c r="B37" s="51" t="s">
        <v>258</v>
      </c>
      <c r="C37" s="51"/>
      <c r="D37" s="51"/>
    </row>
    <row r="38" spans="2:25" ht="12.75" customHeight="1" x14ac:dyDescent="0.3">
      <c r="B38" s="51" t="s">
        <v>259</v>
      </c>
      <c r="C38" s="51"/>
      <c r="D38" s="51"/>
    </row>
    <row r="39" spans="2:25" ht="12.75" customHeight="1" x14ac:dyDescent="0.3">
      <c r="B39" s="51" t="s">
        <v>28</v>
      </c>
      <c r="C39" s="51"/>
      <c r="D39" s="51"/>
    </row>
    <row r="40" spans="2:25" ht="12.75" customHeight="1" x14ac:dyDescent="0.3">
      <c r="B40" s="51" t="s">
        <v>260</v>
      </c>
      <c r="C40" s="51"/>
      <c r="D40" s="51"/>
    </row>
    <row r="41" spans="2:25" ht="12.75" customHeight="1" x14ac:dyDescent="0.3">
      <c r="B41" s="51" t="s">
        <v>261</v>
      </c>
      <c r="C41" s="51"/>
      <c r="D41" s="51"/>
    </row>
  </sheetData>
  <mergeCells count="40">
    <mergeCell ref="B27:C27"/>
    <mergeCell ref="B30:C30"/>
    <mergeCell ref="B33:C33"/>
    <mergeCell ref="C1:P1"/>
    <mergeCell ref="B37:D37"/>
    <mergeCell ref="M10:M11"/>
    <mergeCell ref="N10:N11"/>
    <mergeCell ref="O10:O11"/>
    <mergeCell ref="B3:Y3"/>
    <mergeCell ref="B4:C4"/>
    <mergeCell ref="D4:X4"/>
    <mergeCell ref="T5:Y6"/>
    <mergeCell ref="T7:Y8"/>
    <mergeCell ref="Q10:Q11"/>
    <mergeCell ref="R10:R11"/>
    <mergeCell ref="W1:Y1"/>
    <mergeCell ref="B38:D38"/>
    <mergeCell ref="B39:D39"/>
    <mergeCell ref="B40:D40"/>
    <mergeCell ref="B41:D41"/>
    <mergeCell ref="P10:P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S10:S11"/>
    <mergeCell ref="X10:X11"/>
    <mergeCell ref="Z10:Z11"/>
    <mergeCell ref="T10:T11"/>
    <mergeCell ref="U10:U11"/>
    <mergeCell ref="V10:V11"/>
    <mergeCell ref="W10:W11"/>
    <mergeCell ref="Y10:Y11"/>
  </mergeCells>
  <pageMargins left="0.25" right="0.25" top="0.75" bottom="0.75" header="0.3" footer="0.3"/>
  <pageSetup paperSize="9" scale="4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4"/>
  <sheetViews>
    <sheetView view="pageBreakPreview" zoomScale="60" zoomScaleNormal="60" workbookViewId="0">
      <selection activeCell="W1" sqref="W1:Y1"/>
    </sheetView>
  </sheetViews>
  <sheetFormatPr defaultRowHeight="12.75" customHeight="1" x14ac:dyDescent="0.3"/>
  <cols>
    <col min="1" max="1" width="5.33203125" style="12" customWidth="1"/>
    <col min="2" max="2" width="7.44140625" style="12" customWidth="1"/>
    <col min="3" max="3" width="14" style="12" customWidth="1"/>
    <col min="4" max="4" width="11.44140625" style="12" customWidth="1"/>
    <col min="5" max="5" width="14.33203125" style="12" customWidth="1"/>
    <col min="6" max="6" width="15.33203125" style="12" customWidth="1"/>
    <col min="7" max="7" width="17.33203125" style="12" customWidth="1"/>
    <col min="8" max="8" width="10.5546875" style="12" customWidth="1"/>
    <col min="9" max="9" width="15.33203125" style="12" customWidth="1"/>
    <col min="10" max="10" width="12.88671875" style="12" customWidth="1"/>
    <col min="11" max="11" width="13.109375" style="12" customWidth="1"/>
    <col min="12" max="12" width="17.5546875" style="12" customWidth="1"/>
    <col min="13" max="13" width="14.44140625" style="12" customWidth="1"/>
    <col min="14" max="14" width="15.6640625" style="12" customWidth="1"/>
    <col min="15" max="15" width="15.88671875" style="12" customWidth="1"/>
    <col min="16" max="16" width="15" style="12" customWidth="1"/>
    <col min="17" max="17" width="14.44140625" style="12" customWidth="1"/>
    <col min="18" max="18" width="10.88671875" style="12" customWidth="1"/>
    <col min="19" max="19" width="11.109375" style="12" customWidth="1"/>
    <col min="20" max="20" width="14.6640625" style="12" customWidth="1"/>
    <col min="21" max="21" width="15.33203125" style="78" customWidth="1"/>
    <col min="22" max="22" width="15.5546875" style="78" customWidth="1"/>
    <col min="23" max="23" width="13.88671875" style="12" customWidth="1"/>
    <col min="24" max="24" width="13.33203125" style="12" customWidth="1"/>
    <col min="25" max="25" width="13.6640625" style="12" customWidth="1"/>
    <col min="26" max="39" width="9.109375" style="12" customWidth="1"/>
    <col min="40" max="16384" width="8.88671875" style="14"/>
  </cols>
  <sheetData>
    <row r="1" spans="1:39" ht="22.5" customHeight="1" thickBot="1" x14ac:dyDescent="0.35">
      <c r="C1" s="62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R1" s="13"/>
      <c r="T1" s="13"/>
      <c r="V1" s="79"/>
      <c r="W1" s="92" t="s">
        <v>294</v>
      </c>
      <c r="X1" s="92"/>
      <c r="Y1" s="92"/>
    </row>
    <row r="2" spans="1:39" ht="12.75" customHeight="1" x14ac:dyDescent="0.3">
      <c r="O2" s="15"/>
      <c r="V2" s="79"/>
      <c r="W2" s="15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2.75" customHeight="1" x14ac:dyDescent="0.3">
      <c r="B3" s="65" t="s">
        <v>290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ht="13.5" customHeight="1" thickBot="1" x14ac:dyDescent="0.35">
      <c r="B4" s="66"/>
      <c r="C4" s="66"/>
      <c r="D4" s="67" t="s">
        <v>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39" ht="10.5" customHeight="1" x14ac:dyDescent="0.3">
      <c r="L5" s="15"/>
      <c r="M5" s="15"/>
      <c r="N5" s="15"/>
      <c r="O5" s="15"/>
      <c r="Q5" s="16"/>
      <c r="R5" s="17"/>
      <c r="S5" s="17"/>
      <c r="T5" s="68" t="s">
        <v>257</v>
      </c>
      <c r="U5" s="69"/>
      <c r="V5" s="69"/>
      <c r="W5" s="69"/>
      <c r="X5" s="69"/>
      <c r="Y5" s="70"/>
    </row>
    <row r="6" spans="1:39" ht="14.25" customHeight="1" x14ac:dyDescent="0.3">
      <c r="L6" s="15"/>
      <c r="M6" s="15"/>
      <c r="N6" s="15"/>
      <c r="O6" s="15"/>
      <c r="Q6" s="17"/>
      <c r="R6" s="17"/>
      <c r="S6" s="17"/>
      <c r="T6" s="71"/>
      <c r="U6" s="72"/>
      <c r="V6" s="72"/>
      <c r="W6" s="72"/>
      <c r="X6" s="72"/>
      <c r="Y6" s="73"/>
    </row>
    <row r="7" spans="1:39" ht="14.25" customHeight="1" x14ac:dyDescent="0.3">
      <c r="L7" s="15"/>
      <c r="M7" s="15"/>
      <c r="N7" s="15"/>
      <c r="O7" s="15"/>
      <c r="Q7" s="16"/>
      <c r="R7" s="18"/>
      <c r="S7" s="18"/>
      <c r="T7" s="74" t="s">
        <v>265</v>
      </c>
      <c r="U7" s="72"/>
      <c r="V7" s="72"/>
      <c r="W7" s="72"/>
      <c r="X7" s="72"/>
      <c r="Y7" s="73"/>
    </row>
    <row r="8" spans="1:39" ht="13.5" customHeight="1" thickBot="1" x14ac:dyDescent="0.35">
      <c r="L8" s="15"/>
      <c r="M8" s="15"/>
      <c r="N8" s="15"/>
      <c r="O8" s="15"/>
      <c r="Q8" s="18"/>
      <c r="R8" s="18"/>
      <c r="S8" s="18"/>
      <c r="T8" s="75"/>
      <c r="U8" s="76"/>
      <c r="V8" s="76"/>
      <c r="W8" s="76"/>
      <c r="X8" s="76"/>
      <c r="Y8" s="77"/>
    </row>
    <row r="9" spans="1:39" ht="12.75" customHeight="1" x14ac:dyDescent="0.3"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39" ht="12.75" customHeight="1" x14ac:dyDescent="0.3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80"/>
      <c r="V10" s="80"/>
      <c r="W10" s="19"/>
      <c r="X10" s="19"/>
    </row>
    <row r="11" spans="1:39" ht="13.5" customHeight="1" thickBot="1" x14ac:dyDescent="0.35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81"/>
      <c r="V11" s="81"/>
      <c r="W11" s="16"/>
      <c r="X11" s="16"/>
    </row>
    <row r="12" spans="1:39" ht="12.75" customHeight="1" x14ac:dyDescent="0.3">
      <c r="B12" s="58" t="s">
        <v>2</v>
      </c>
      <c r="C12" s="58" t="s">
        <v>3</v>
      </c>
      <c r="D12" s="58" t="s">
        <v>4</v>
      </c>
      <c r="E12" s="58" t="s">
        <v>5</v>
      </c>
      <c r="F12" s="58" t="s">
        <v>6</v>
      </c>
      <c r="G12" s="58" t="s">
        <v>7</v>
      </c>
      <c r="H12" s="58" t="s">
        <v>8</v>
      </c>
      <c r="I12" s="58" t="s">
        <v>9</v>
      </c>
      <c r="J12" s="52" t="s">
        <v>10</v>
      </c>
      <c r="K12" s="58" t="s">
        <v>11</v>
      </c>
      <c r="L12" s="58" t="s">
        <v>12</v>
      </c>
      <c r="M12" s="52" t="s">
        <v>13</v>
      </c>
      <c r="N12" s="52" t="s">
        <v>14</v>
      </c>
      <c r="O12" s="52" t="s">
        <v>15</v>
      </c>
      <c r="P12" s="52" t="s">
        <v>16</v>
      </c>
      <c r="Q12" s="52" t="s">
        <v>17</v>
      </c>
      <c r="R12" s="52" t="s">
        <v>18</v>
      </c>
      <c r="S12" s="52" t="s">
        <v>19</v>
      </c>
      <c r="T12" s="52" t="s">
        <v>20</v>
      </c>
      <c r="U12" s="82" t="s">
        <v>21</v>
      </c>
      <c r="V12" s="82" t="s">
        <v>22</v>
      </c>
      <c r="W12" s="52" t="s">
        <v>23</v>
      </c>
      <c r="X12" s="54" t="s">
        <v>24</v>
      </c>
      <c r="Y12" s="54" t="s">
        <v>25</v>
      </c>
      <c r="Z12" s="56"/>
    </row>
    <row r="13" spans="1:39" ht="106.5" customHeight="1" thickBot="1" x14ac:dyDescent="0.35">
      <c r="B13" s="59"/>
      <c r="C13" s="59"/>
      <c r="D13" s="59"/>
      <c r="E13" s="59"/>
      <c r="F13" s="59"/>
      <c r="G13" s="61"/>
      <c r="H13" s="59"/>
      <c r="I13" s="59"/>
      <c r="J13" s="57"/>
      <c r="K13" s="59"/>
      <c r="L13" s="59"/>
      <c r="M13" s="57"/>
      <c r="N13" s="57"/>
      <c r="O13" s="57"/>
      <c r="P13" s="57"/>
      <c r="Q13" s="57"/>
      <c r="R13" s="57"/>
      <c r="S13" s="57"/>
      <c r="T13" s="57"/>
      <c r="U13" s="91"/>
      <c r="V13" s="91"/>
      <c r="W13" s="53"/>
      <c r="X13" s="55"/>
      <c r="Y13" s="55"/>
      <c r="Z13" s="56"/>
    </row>
    <row r="14" spans="1:39" ht="12.75" customHeight="1" thickBot="1" x14ac:dyDescent="0.35">
      <c r="B14" s="3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4">
        <v>16</v>
      </c>
      <c r="R14" s="4">
        <v>17</v>
      </c>
      <c r="S14" s="4">
        <v>18</v>
      </c>
      <c r="T14" s="4">
        <v>19</v>
      </c>
      <c r="U14" s="4">
        <v>20</v>
      </c>
      <c r="V14" s="4">
        <v>21</v>
      </c>
      <c r="W14" s="4">
        <v>22</v>
      </c>
      <c r="X14" s="4">
        <v>23</v>
      </c>
      <c r="Y14" s="4">
        <v>24</v>
      </c>
    </row>
    <row r="15" spans="1:39" ht="12.75" customHeight="1" x14ac:dyDescent="0.3">
      <c r="B15" s="20" t="s">
        <v>26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83"/>
      <c r="V15" s="84"/>
      <c r="W15" s="22"/>
      <c r="X15" s="23"/>
      <c r="Y15" s="23"/>
    </row>
    <row r="16" spans="1:39" s="29" customFormat="1" ht="50.4" customHeight="1" x14ac:dyDescent="0.3">
      <c r="A16" s="24"/>
      <c r="B16" s="25" t="s">
        <v>27</v>
      </c>
      <c r="C16" s="32" t="s">
        <v>291</v>
      </c>
      <c r="D16" s="26" t="s">
        <v>29</v>
      </c>
      <c r="E16" s="26" t="s">
        <v>30</v>
      </c>
      <c r="F16" s="26" t="s">
        <v>31</v>
      </c>
      <c r="G16" s="26" t="s">
        <v>1</v>
      </c>
      <c r="H16" s="5" t="s">
        <v>32</v>
      </c>
      <c r="I16" s="6">
        <v>100</v>
      </c>
      <c r="J16" s="26" t="s">
        <v>33</v>
      </c>
      <c r="K16" s="26" t="s">
        <v>34</v>
      </c>
      <c r="L16" s="26" t="s">
        <v>35</v>
      </c>
      <c r="M16" s="26" t="s">
        <v>36</v>
      </c>
      <c r="N16" s="26" t="s">
        <v>37</v>
      </c>
      <c r="O16" s="26" t="s">
        <v>38</v>
      </c>
      <c r="P16" s="26" t="s">
        <v>39</v>
      </c>
      <c r="Q16" s="5" t="s">
        <v>40</v>
      </c>
      <c r="R16" s="5" t="s">
        <v>41</v>
      </c>
      <c r="S16" s="26">
        <v>10071.6</v>
      </c>
      <c r="T16" s="26">
        <v>19696.22</v>
      </c>
      <c r="U16" s="1">
        <f t="shared" ref="U16:U30" si="0">S16*T16</f>
        <v>198372449.35200003</v>
      </c>
      <c r="V16" s="1">
        <f>U16*1.12</f>
        <v>222177143.27424005</v>
      </c>
      <c r="W16" s="27" t="s">
        <v>42</v>
      </c>
      <c r="X16" s="28" t="s">
        <v>43</v>
      </c>
      <c r="Y16" s="28" t="s">
        <v>1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1:39" s="29" customFormat="1" ht="50.4" customHeight="1" x14ac:dyDescent="0.3">
      <c r="A17" s="24"/>
      <c r="B17" s="25" t="s">
        <v>44</v>
      </c>
      <c r="C17" s="32" t="s">
        <v>291</v>
      </c>
      <c r="D17" s="26" t="s">
        <v>29</v>
      </c>
      <c r="E17" s="26" t="s">
        <v>30</v>
      </c>
      <c r="F17" s="26" t="s">
        <v>31</v>
      </c>
      <c r="G17" s="26" t="s">
        <v>1</v>
      </c>
      <c r="H17" s="5" t="s">
        <v>32</v>
      </c>
      <c r="I17" s="6">
        <v>100</v>
      </c>
      <c r="J17" s="26" t="s">
        <v>33</v>
      </c>
      <c r="K17" s="26" t="s">
        <v>34</v>
      </c>
      <c r="L17" s="26" t="s">
        <v>35</v>
      </c>
      <c r="M17" s="26" t="s">
        <v>45</v>
      </c>
      <c r="N17" s="26" t="s">
        <v>37</v>
      </c>
      <c r="O17" s="26" t="s">
        <v>38</v>
      </c>
      <c r="P17" s="26" t="s">
        <v>39</v>
      </c>
      <c r="Q17" s="5" t="s">
        <v>40</v>
      </c>
      <c r="R17" s="5" t="s">
        <v>41</v>
      </c>
      <c r="S17" s="26">
        <v>480</v>
      </c>
      <c r="T17" s="26">
        <v>20856.89</v>
      </c>
      <c r="U17" s="1">
        <f t="shared" si="0"/>
        <v>10011307.199999999</v>
      </c>
      <c r="V17" s="1">
        <f t="shared" ref="V17:V88" si="1">U17*1.12</f>
        <v>11212664.063999999</v>
      </c>
      <c r="W17" s="27" t="s">
        <v>42</v>
      </c>
      <c r="X17" s="28" t="s">
        <v>43</v>
      </c>
      <c r="Y17" s="28" t="s">
        <v>1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39" s="29" customFormat="1" ht="50.4" customHeight="1" x14ac:dyDescent="0.3">
      <c r="A18" s="24"/>
      <c r="B18" s="34" t="s">
        <v>248</v>
      </c>
      <c r="C18" s="35" t="s">
        <v>291</v>
      </c>
      <c r="D18" s="35" t="s">
        <v>221</v>
      </c>
      <c r="E18" s="35" t="s">
        <v>222</v>
      </c>
      <c r="F18" s="35" t="s">
        <v>223</v>
      </c>
      <c r="G18" s="36" t="s">
        <v>1</v>
      </c>
      <c r="H18" s="35" t="s">
        <v>288</v>
      </c>
      <c r="I18" s="37">
        <v>0</v>
      </c>
      <c r="J18" s="35" t="s">
        <v>33</v>
      </c>
      <c r="K18" s="35" t="s">
        <v>34</v>
      </c>
      <c r="L18" s="35" t="s">
        <v>289</v>
      </c>
      <c r="M18" s="35" t="s">
        <v>36</v>
      </c>
      <c r="N18" s="35" t="s">
        <v>37</v>
      </c>
      <c r="O18" s="35" t="s">
        <v>225</v>
      </c>
      <c r="P18" s="35" t="s">
        <v>39</v>
      </c>
      <c r="Q18" s="35" t="s">
        <v>226</v>
      </c>
      <c r="R18" s="36" t="s">
        <v>227</v>
      </c>
      <c r="S18" s="35">
        <v>1254</v>
      </c>
      <c r="T18" s="38">
        <v>946.5</v>
      </c>
      <c r="U18" s="39">
        <f>S18*T18</f>
        <v>1186911</v>
      </c>
      <c r="V18" s="39">
        <f>U18*1.12</f>
        <v>1329340.32</v>
      </c>
      <c r="W18" s="34" t="s">
        <v>246</v>
      </c>
      <c r="X18" s="35" t="s">
        <v>43</v>
      </c>
      <c r="Y18" s="35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s="29" customFormat="1" ht="50.4" customHeight="1" x14ac:dyDescent="0.3">
      <c r="A19" s="24"/>
      <c r="B19" s="34" t="s">
        <v>249</v>
      </c>
      <c r="C19" s="35" t="s">
        <v>291</v>
      </c>
      <c r="D19" s="35" t="s">
        <v>228</v>
      </c>
      <c r="E19" s="35" t="s">
        <v>229</v>
      </c>
      <c r="F19" s="35" t="s">
        <v>230</v>
      </c>
      <c r="G19" s="36" t="s">
        <v>1</v>
      </c>
      <c r="H19" s="35" t="s">
        <v>32</v>
      </c>
      <c r="I19" s="37">
        <v>0</v>
      </c>
      <c r="J19" s="35" t="s">
        <v>33</v>
      </c>
      <c r="K19" s="35" t="s">
        <v>34</v>
      </c>
      <c r="L19" s="35" t="s">
        <v>289</v>
      </c>
      <c r="M19" s="35" t="s">
        <v>36</v>
      </c>
      <c r="N19" s="35" t="s">
        <v>37</v>
      </c>
      <c r="O19" s="35" t="s">
        <v>225</v>
      </c>
      <c r="P19" s="35" t="s">
        <v>39</v>
      </c>
      <c r="Q19" s="35" t="s">
        <v>226</v>
      </c>
      <c r="R19" s="36" t="s">
        <v>227</v>
      </c>
      <c r="S19" s="35">
        <v>80</v>
      </c>
      <c r="T19" s="38">
        <v>758.93</v>
      </c>
      <c r="U19" s="39">
        <f>S19*T19</f>
        <v>60714.399999999994</v>
      </c>
      <c r="V19" s="39">
        <f t="shared" si="1"/>
        <v>68000.127999999997</v>
      </c>
      <c r="W19" s="34" t="s">
        <v>246</v>
      </c>
      <c r="X19" s="35" t="s">
        <v>43</v>
      </c>
      <c r="Y19" s="35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39" s="29" customFormat="1" ht="50.4" customHeight="1" x14ac:dyDescent="0.3">
      <c r="A20" s="24"/>
      <c r="B20" s="34" t="s">
        <v>250</v>
      </c>
      <c r="C20" s="35" t="s">
        <v>291</v>
      </c>
      <c r="D20" s="35" t="s">
        <v>231</v>
      </c>
      <c r="E20" s="35" t="s">
        <v>232</v>
      </c>
      <c r="F20" s="35" t="s">
        <v>233</v>
      </c>
      <c r="G20" s="36" t="s">
        <v>1</v>
      </c>
      <c r="H20" s="35" t="s">
        <v>32</v>
      </c>
      <c r="I20" s="37">
        <v>0</v>
      </c>
      <c r="J20" s="35" t="s">
        <v>33</v>
      </c>
      <c r="K20" s="35" t="s">
        <v>34</v>
      </c>
      <c r="L20" s="35" t="s">
        <v>289</v>
      </c>
      <c r="M20" s="35" t="s">
        <v>36</v>
      </c>
      <c r="N20" s="35" t="s">
        <v>37</v>
      </c>
      <c r="O20" s="35" t="s">
        <v>225</v>
      </c>
      <c r="P20" s="35" t="s">
        <v>39</v>
      </c>
      <c r="Q20" s="35" t="s">
        <v>234</v>
      </c>
      <c r="R20" s="36" t="s">
        <v>235</v>
      </c>
      <c r="S20" s="35">
        <v>1</v>
      </c>
      <c r="T20" s="38">
        <v>12000</v>
      </c>
      <c r="U20" s="39">
        <f t="shared" si="0"/>
        <v>12000</v>
      </c>
      <c r="V20" s="39">
        <f t="shared" si="1"/>
        <v>13440.000000000002</v>
      </c>
      <c r="W20" s="34" t="s">
        <v>246</v>
      </c>
      <c r="X20" s="35" t="s">
        <v>43</v>
      </c>
      <c r="Y20" s="35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s="29" customFormat="1" ht="50.4" customHeight="1" x14ac:dyDescent="0.3">
      <c r="A21" s="24"/>
      <c r="B21" s="34" t="s">
        <v>251</v>
      </c>
      <c r="C21" s="35" t="s">
        <v>291</v>
      </c>
      <c r="D21" s="35" t="s">
        <v>236</v>
      </c>
      <c r="E21" s="35" t="s">
        <v>237</v>
      </c>
      <c r="F21" s="35" t="s">
        <v>238</v>
      </c>
      <c r="G21" s="36" t="s">
        <v>1</v>
      </c>
      <c r="H21" s="35" t="s">
        <v>32</v>
      </c>
      <c r="I21" s="37">
        <v>100</v>
      </c>
      <c r="J21" s="35" t="s">
        <v>33</v>
      </c>
      <c r="K21" s="35" t="s">
        <v>34</v>
      </c>
      <c r="L21" s="35" t="s">
        <v>96</v>
      </c>
      <c r="M21" s="35" t="s">
        <v>36</v>
      </c>
      <c r="N21" s="35" t="s">
        <v>37</v>
      </c>
      <c r="O21" s="35" t="s">
        <v>225</v>
      </c>
      <c r="P21" s="35" t="s">
        <v>39</v>
      </c>
      <c r="Q21" s="35" t="s">
        <v>239</v>
      </c>
      <c r="R21" s="36" t="s">
        <v>240</v>
      </c>
      <c r="S21" s="35">
        <v>312</v>
      </c>
      <c r="T21" s="38">
        <v>500</v>
      </c>
      <c r="U21" s="39">
        <f t="shared" si="0"/>
        <v>156000</v>
      </c>
      <c r="V21" s="39">
        <f t="shared" si="1"/>
        <v>174720.00000000003</v>
      </c>
      <c r="W21" s="34" t="s">
        <v>247</v>
      </c>
      <c r="X21" s="35" t="s">
        <v>43</v>
      </c>
      <c r="Y21" s="35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29" customFormat="1" ht="50.4" customHeight="1" x14ac:dyDescent="0.3">
      <c r="A22" s="24"/>
      <c r="B22" s="34" t="s">
        <v>252</v>
      </c>
      <c r="C22" s="35" t="s">
        <v>291</v>
      </c>
      <c r="D22" s="35" t="s">
        <v>241</v>
      </c>
      <c r="E22" s="35" t="s">
        <v>242</v>
      </c>
      <c r="F22" s="35" t="s">
        <v>243</v>
      </c>
      <c r="G22" s="36" t="s">
        <v>1</v>
      </c>
      <c r="H22" s="35" t="s">
        <v>32</v>
      </c>
      <c r="I22" s="37">
        <v>0</v>
      </c>
      <c r="J22" s="35" t="s">
        <v>33</v>
      </c>
      <c r="K22" s="35" t="s">
        <v>34</v>
      </c>
      <c r="L22" s="35" t="s">
        <v>289</v>
      </c>
      <c r="M22" s="35" t="s">
        <v>36</v>
      </c>
      <c r="N22" s="35" t="s">
        <v>37</v>
      </c>
      <c r="O22" s="35" t="s">
        <v>225</v>
      </c>
      <c r="P22" s="35" t="s">
        <v>39</v>
      </c>
      <c r="Q22" s="35" t="s">
        <v>244</v>
      </c>
      <c r="R22" s="36" t="s">
        <v>245</v>
      </c>
      <c r="S22" s="35">
        <v>250</v>
      </c>
      <c r="T22" s="36">
        <v>28</v>
      </c>
      <c r="U22" s="39">
        <f t="shared" si="0"/>
        <v>7000</v>
      </c>
      <c r="V22" s="39">
        <f t="shared" si="1"/>
        <v>7840.0000000000009</v>
      </c>
      <c r="W22" s="34" t="s">
        <v>246</v>
      </c>
      <c r="X22" s="35" t="s">
        <v>43</v>
      </c>
      <c r="Y22" s="35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29" customFormat="1" ht="50.4" customHeight="1" x14ac:dyDescent="0.3">
      <c r="A23" s="24"/>
      <c r="B23" s="34" t="s">
        <v>280</v>
      </c>
      <c r="C23" s="35" t="s">
        <v>291</v>
      </c>
      <c r="D23" s="36" t="s">
        <v>268</v>
      </c>
      <c r="E23" s="36" t="s">
        <v>269</v>
      </c>
      <c r="F23" s="36" t="s">
        <v>270</v>
      </c>
      <c r="G23" s="36"/>
      <c r="H23" s="36" t="s">
        <v>271</v>
      </c>
      <c r="I23" s="40">
        <v>50</v>
      </c>
      <c r="J23" s="36">
        <v>711000000</v>
      </c>
      <c r="K23" s="35" t="s">
        <v>34</v>
      </c>
      <c r="L23" s="36" t="s">
        <v>264</v>
      </c>
      <c r="M23" s="36" t="s">
        <v>272</v>
      </c>
      <c r="N23" s="36" t="s">
        <v>37</v>
      </c>
      <c r="O23" s="36" t="s">
        <v>279</v>
      </c>
      <c r="P23" s="36" t="s">
        <v>273</v>
      </c>
      <c r="Q23" s="36">
        <v>839</v>
      </c>
      <c r="R23" s="36" t="s">
        <v>274</v>
      </c>
      <c r="S23" s="35">
        <v>10</v>
      </c>
      <c r="T23" s="36">
        <v>822620</v>
      </c>
      <c r="U23" s="39">
        <f t="shared" si="0"/>
        <v>8226200</v>
      </c>
      <c r="V23" s="43">
        <f t="shared" si="1"/>
        <v>9213344</v>
      </c>
      <c r="W23" s="34" t="s">
        <v>247</v>
      </c>
      <c r="X23" s="35" t="s">
        <v>43</v>
      </c>
      <c r="Y23" s="35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29" customFormat="1" ht="50.4" customHeight="1" x14ac:dyDescent="0.3">
      <c r="A24" s="24"/>
      <c r="B24" s="34" t="s">
        <v>281</v>
      </c>
      <c r="C24" s="35" t="s">
        <v>291</v>
      </c>
      <c r="D24" s="36" t="s">
        <v>268</v>
      </c>
      <c r="E24" s="36" t="s">
        <v>269</v>
      </c>
      <c r="F24" s="36" t="s">
        <v>270</v>
      </c>
      <c r="G24" s="36"/>
      <c r="H24" s="36" t="s">
        <v>271</v>
      </c>
      <c r="I24" s="40">
        <v>50</v>
      </c>
      <c r="J24" s="36">
        <v>711000000</v>
      </c>
      <c r="K24" s="35" t="s">
        <v>34</v>
      </c>
      <c r="L24" s="36" t="s">
        <v>264</v>
      </c>
      <c r="M24" s="36" t="s">
        <v>272</v>
      </c>
      <c r="N24" s="36" t="s">
        <v>37</v>
      </c>
      <c r="O24" s="36" t="s">
        <v>279</v>
      </c>
      <c r="P24" s="36" t="s">
        <v>273</v>
      </c>
      <c r="Q24" s="36">
        <v>839</v>
      </c>
      <c r="R24" s="36" t="s">
        <v>274</v>
      </c>
      <c r="S24" s="35">
        <v>4</v>
      </c>
      <c r="T24" s="36">
        <v>607285</v>
      </c>
      <c r="U24" s="39">
        <f t="shared" si="0"/>
        <v>2429140</v>
      </c>
      <c r="V24" s="43">
        <f t="shared" si="1"/>
        <v>2720636.8000000003</v>
      </c>
      <c r="W24" s="34" t="s">
        <v>247</v>
      </c>
      <c r="X24" s="35" t="s">
        <v>43</v>
      </c>
      <c r="Y24" s="35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29" customFormat="1" ht="50.4" customHeight="1" x14ac:dyDescent="0.3">
      <c r="A25" s="24"/>
      <c r="B25" s="34" t="s">
        <v>282</v>
      </c>
      <c r="C25" s="35" t="s">
        <v>291</v>
      </c>
      <c r="D25" s="36" t="s">
        <v>268</v>
      </c>
      <c r="E25" s="36" t="s">
        <v>269</v>
      </c>
      <c r="F25" s="36" t="s">
        <v>270</v>
      </c>
      <c r="G25" s="36"/>
      <c r="H25" s="36" t="s">
        <v>271</v>
      </c>
      <c r="I25" s="40">
        <v>50</v>
      </c>
      <c r="J25" s="36">
        <v>711000000</v>
      </c>
      <c r="K25" s="35" t="s">
        <v>34</v>
      </c>
      <c r="L25" s="36" t="s">
        <v>264</v>
      </c>
      <c r="M25" s="36" t="s">
        <v>272</v>
      </c>
      <c r="N25" s="36" t="s">
        <v>37</v>
      </c>
      <c r="O25" s="36" t="s">
        <v>279</v>
      </c>
      <c r="P25" s="36" t="s">
        <v>273</v>
      </c>
      <c r="Q25" s="36">
        <v>839</v>
      </c>
      <c r="R25" s="36" t="s">
        <v>274</v>
      </c>
      <c r="S25" s="35">
        <v>2</v>
      </c>
      <c r="T25" s="36">
        <v>701723</v>
      </c>
      <c r="U25" s="39">
        <f t="shared" si="0"/>
        <v>1403446</v>
      </c>
      <c r="V25" s="43">
        <f t="shared" si="1"/>
        <v>1571859.5200000003</v>
      </c>
      <c r="W25" s="34" t="s">
        <v>247</v>
      </c>
      <c r="X25" s="35" t="s">
        <v>43</v>
      </c>
      <c r="Y25" s="35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s="29" customFormat="1" ht="50.4" customHeight="1" x14ac:dyDescent="0.3">
      <c r="A26" s="24"/>
      <c r="B26" s="34" t="s">
        <v>283</v>
      </c>
      <c r="C26" s="35" t="s">
        <v>291</v>
      </c>
      <c r="D26" s="36" t="s">
        <v>275</v>
      </c>
      <c r="E26" s="36" t="s">
        <v>269</v>
      </c>
      <c r="F26" s="36" t="s">
        <v>276</v>
      </c>
      <c r="G26" s="36"/>
      <c r="H26" s="36" t="s">
        <v>271</v>
      </c>
      <c r="I26" s="40">
        <v>50</v>
      </c>
      <c r="J26" s="36">
        <v>711000000</v>
      </c>
      <c r="K26" s="35" t="s">
        <v>34</v>
      </c>
      <c r="L26" s="36" t="s">
        <v>264</v>
      </c>
      <c r="M26" s="36" t="s">
        <v>272</v>
      </c>
      <c r="N26" s="36" t="s">
        <v>37</v>
      </c>
      <c r="O26" s="36" t="s">
        <v>279</v>
      </c>
      <c r="P26" s="36" t="s">
        <v>273</v>
      </c>
      <c r="Q26" s="36">
        <v>839</v>
      </c>
      <c r="R26" s="36" t="s">
        <v>274</v>
      </c>
      <c r="S26" s="35">
        <v>2</v>
      </c>
      <c r="T26" s="36">
        <v>1525975</v>
      </c>
      <c r="U26" s="39">
        <f t="shared" si="0"/>
        <v>3051950</v>
      </c>
      <c r="V26" s="43">
        <f t="shared" si="1"/>
        <v>3418184.0000000005</v>
      </c>
      <c r="W26" s="34" t="s">
        <v>247</v>
      </c>
      <c r="X26" s="35" t="s">
        <v>43</v>
      </c>
      <c r="Y26" s="35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29" customFormat="1" ht="50.4" customHeight="1" x14ac:dyDescent="0.3">
      <c r="A27" s="24"/>
      <c r="B27" s="34" t="s">
        <v>284</v>
      </c>
      <c r="C27" s="35" t="s">
        <v>291</v>
      </c>
      <c r="D27" s="36" t="s">
        <v>275</v>
      </c>
      <c r="E27" s="36" t="s">
        <v>269</v>
      </c>
      <c r="F27" s="36" t="s">
        <v>276</v>
      </c>
      <c r="G27" s="36"/>
      <c r="H27" s="36" t="s">
        <v>271</v>
      </c>
      <c r="I27" s="40">
        <v>50</v>
      </c>
      <c r="J27" s="36">
        <v>711000000</v>
      </c>
      <c r="K27" s="35" t="s">
        <v>34</v>
      </c>
      <c r="L27" s="36" t="s">
        <v>264</v>
      </c>
      <c r="M27" s="36" t="s">
        <v>272</v>
      </c>
      <c r="N27" s="36" t="s">
        <v>37</v>
      </c>
      <c r="O27" s="36" t="s">
        <v>279</v>
      </c>
      <c r="P27" s="36" t="s">
        <v>273</v>
      </c>
      <c r="Q27" s="36">
        <v>839</v>
      </c>
      <c r="R27" s="36" t="s">
        <v>274</v>
      </c>
      <c r="S27" s="35">
        <v>1</v>
      </c>
      <c r="T27" s="36">
        <v>1749237</v>
      </c>
      <c r="U27" s="39">
        <f t="shared" si="0"/>
        <v>1749237</v>
      </c>
      <c r="V27" s="43">
        <f t="shared" si="1"/>
        <v>1959145.4400000002</v>
      </c>
      <c r="W27" s="34" t="s">
        <v>247</v>
      </c>
      <c r="X27" s="35" t="s">
        <v>43</v>
      </c>
      <c r="Y27" s="35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s="29" customFormat="1" ht="50.4" customHeight="1" x14ac:dyDescent="0.3">
      <c r="A28" s="24"/>
      <c r="B28" s="34" t="s">
        <v>285</v>
      </c>
      <c r="C28" s="35" t="s">
        <v>291</v>
      </c>
      <c r="D28" s="36" t="s">
        <v>268</v>
      </c>
      <c r="E28" s="36" t="s">
        <v>269</v>
      </c>
      <c r="F28" s="36" t="s">
        <v>270</v>
      </c>
      <c r="G28" s="36"/>
      <c r="H28" s="36" t="s">
        <v>271</v>
      </c>
      <c r="I28" s="40">
        <v>50</v>
      </c>
      <c r="J28" s="36">
        <v>711000000</v>
      </c>
      <c r="K28" s="35" t="s">
        <v>34</v>
      </c>
      <c r="L28" s="36" t="s">
        <v>264</v>
      </c>
      <c r="M28" s="36" t="s">
        <v>272</v>
      </c>
      <c r="N28" s="36" t="s">
        <v>37</v>
      </c>
      <c r="O28" s="36" t="s">
        <v>279</v>
      </c>
      <c r="P28" s="36" t="s">
        <v>273</v>
      </c>
      <c r="Q28" s="36">
        <v>839</v>
      </c>
      <c r="R28" s="36" t="s">
        <v>274</v>
      </c>
      <c r="S28" s="35">
        <v>1</v>
      </c>
      <c r="T28" s="36">
        <v>576720</v>
      </c>
      <c r="U28" s="39">
        <f t="shared" si="0"/>
        <v>576720</v>
      </c>
      <c r="V28" s="43">
        <f t="shared" si="1"/>
        <v>645926.40000000002</v>
      </c>
      <c r="W28" s="34" t="s">
        <v>247</v>
      </c>
      <c r="X28" s="35" t="s">
        <v>43</v>
      </c>
      <c r="Y28" s="35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s="29" customFormat="1" ht="50.4" customHeight="1" x14ac:dyDescent="0.3">
      <c r="A29" s="24"/>
      <c r="B29" s="34" t="s">
        <v>286</v>
      </c>
      <c r="C29" s="35" t="s">
        <v>291</v>
      </c>
      <c r="D29" s="36" t="s">
        <v>275</v>
      </c>
      <c r="E29" s="36" t="s">
        <v>269</v>
      </c>
      <c r="F29" s="36" t="s">
        <v>276</v>
      </c>
      <c r="G29" s="36"/>
      <c r="H29" s="36" t="s">
        <v>271</v>
      </c>
      <c r="I29" s="40">
        <v>50</v>
      </c>
      <c r="J29" s="36">
        <v>711000000</v>
      </c>
      <c r="K29" s="35" t="s">
        <v>34</v>
      </c>
      <c r="L29" s="36" t="s">
        <v>264</v>
      </c>
      <c r="M29" s="36" t="s">
        <v>272</v>
      </c>
      <c r="N29" s="36" t="s">
        <v>37</v>
      </c>
      <c r="O29" s="36" t="s">
        <v>279</v>
      </c>
      <c r="P29" s="36" t="s">
        <v>273</v>
      </c>
      <c r="Q29" s="36">
        <v>839</v>
      </c>
      <c r="R29" s="36" t="s">
        <v>274</v>
      </c>
      <c r="S29" s="35">
        <v>1</v>
      </c>
      <c r="T29" s="36">
        <v>771707</v>
      </c>
      <c r="U29" s="39">
        <f t="shared" si="0"/>
        <v>771707</v>
      </c>
      <c r="V29" s="43">
        <f t="shared" si="1"/>
        <v>864311.84000000008</v>
      </c>
      <c r="W29" s="34" t="s">
        <v>247</v>
      </c>
      <c r="X29" s="35" t="s">
        <v>43</v>
      </c>
      <c r="Y29" s="35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s="29" customFormat="1" ht="50.4" customHeight="1" x14ac:dyDescent="0.3">
      <c r="A30" s="24"/>
      <c r="B30" s="34" t="s">
        <v>287</v>
      </c>
      <c r="C30" s="35" t="s">
        <v>291</v>
      </c>
      <c r="D30" s="36" t="s">
        <v>277</v>
      </c>
      <c r="E30" s="36" t="s">
        <v>269</v>
      </c>
      <c r="F30" s="36" t="s">
        <v>278</v>
      </c>
      <c r="G30" s="36"/>
      <c r="H30" s="36" t="s">
        <v>271</v>
      </c>
      <c r="I30" s="40">
        <v>50</v>
      </c>
      <c r="J30" s="36">
        <v>711000000</v>
      </c>
      <c r="K30" s="35" t="s">
        <v>34</v>
      </c>
      <c r="L30" s="36" t="s">
        <v>264</v>
      </c>
      <c r="M30" s="36" t="s">
        <v>272</v>
      </c>
      <c r="N30" s="36" t="s">
        <v>37</v>
      </c>
      <c r="O30" s="36" t="s">
        <v>279</v>
      </c>
      <c r="P30" s="36" t="s">
        <v>273</v>
      </c>
      <c r="Q30" s="36">
        <v>839</v>
      </c>
      <c r="R30" s="36" t="s">
        <v>274</v>
      </c>
      <c r="S30" s="35">
        <v>1</v>
      </c>
      <c r="T30" s="36">
        <v>2446584</v>
      </c>
      <c r="U30" s="39">
        <f t="shared" si="0"/>
        <v>2446584</v>
      </c>
      <c r="V30" s="43">
        <f t="shared" si="1"/>
        <v>2740174.08</v>
      </c>
      <c r="W30" s="34" t="s">
        <v>247</v>
      </c>
      <c r="X30" s="35" t="s">
        <v>43</v>
      </c>
      <c r="Y30" s="3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ht="12.75" customHeight="1" x14ac:dyDescent="0.3">
      <c r="B31" s="49" t="s">
        <v>46</v>
      </c>
      <c r="C31" s="50"/>
      <c r="D31" s="30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5">
        <f>SUM(U16:U17)</f>
        <v>208383756.55200002</v>
      </c>
      <c r="V31" s="86">
        <f t="shared" si="1"/>
        <v>233389807.33824003</v>
      </c>
      <c r="W31" s="8"/>
      <c r="X31" s="31"/>
      <c r="Y31" s="31"/>
    </row>
    <row r="32" spans="1:39" ht="12.75" customHeight="1" x14ac:dyDescent="0.3">
      <c r="B32" s="20" t="s">
        <v>47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83"/>
      <c r="V32" s="84"/>
      <c r="W32" s="22"/>
      <c r="X32" s="23"/>
      <c r="Y32" s="23"/>
    </row>
    <row r="33" spans="1:39" s="29" customFormat="1" ht="51" customHeight="1" x14ac:dyDescent="0.3">
      <c r="A33" s="24"/>
      <c r="B33" s="25" t="s">
        <v>48</v>
      </c>
      <c r="C33" s="32" t="s">
        <v>291</v>
      </c>
      <c r="D33" s="26" t="s">
        <v>49</v>
      </c>
      <c r="E33" s="26" t="s">
        <v>50</v>
      </c>
      <c r="F33" s="26" t="s">
        <v>50</v>
      </c>
      <c r="G33" s="26" t="s">
        <v>1</v>
      </c>
      <c r="H33" s="5" t="s">
        <v>32</v>
      </c>
      <c r="I33" s="6">
        <v>100</v>
      </c>
      <c r="J33" s="26" t="s">
        <v>33</v>
      </c>
      <c r="K33" s="26" t="s">
        <v>34</v>
      </c>
      <c r="L33" s="26" t="s">
        <v>51</v>
      </c>
      <c r="M33" s="26" t="s">
        <v>36</v>
      </c>
      <c r="N33" s="26" t="s">
        <v>37</v>
      </c>
      <c r="O33" s="26" t="s">
        <v>52</v>
      </c>
      <c r="P33" s="26" t="s">
        <v>39</v>
      </c>
      <c r="Q33" s="5" t="s">
        <v>1</v>
      </c>
      <c r="R33" s="5" t="s">
        <v>1</v>
      </c>
      <c r="S33" s="26" t="s">
        <v>1</v>
      </c>
      <c r="T33" s="26" t="s">
        <v>1</v>
      </c>
      <c r="U33" s="87">
        <v>267857</v>
      </c>
      <c r="V33" s="86">
        <f t="shared" si="1"/>
        <v>299999.84000000003</v>
      </c>
      <c r="W33" s="27" t="s">
        <v>53</v>
      </c>
      <c r="X33" s="28" t="s">
        <v>43</v>
      </c>
      <c r="Y33" s="28" t="s">
        <v>1</v>
      </c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s="29" customFormat="1" ht="51" customHeight="1" x14ac:dyDescent="0.3">
      <c r="A34" s="24"/>
      <c r="B34" s="34" t="s">
        <v>256</v>
      </c>
      <c r="C34" s="35" t="s">
        <v>291</v>
      </c>
      <c r="D34" s="35" t="s">
        <v>253</v>
      </c>
      <c r="E34" s="35" t="s">
        <v>254</v>
      </c>
      <c r="F34" s="35" t="s">
        <v>255</v>
      </c>
      <c r="G34" s="36" t="s">
        <v>1</v>
      </c>
      <c r="H34" s="36" t="s">
        <v>32</v>
      </c>
      <c r="I34" s="40">
        <v>100</v>
      </c>
      <c r="J34" s="36" t="s">
        <v>211</v>
      </c>
      <c r="K34" s="36" t="s">
        <v>224</v>
      </c>
      <c r="L34" s="36" t="s">
        <v>96</v>
      </c>
      <c r="M34" s="36" t="s">
        <v>45</v>
      </c>
      <c r="N34" s="36" t="s">
        <v>37</v>
      </c>
      <c r="O34" s="36" t="s">
        <v>225</v>
      </c>
      <c r="P34" s="36" t="s">
        <v>39</v>
      </c>
      <c r="Q34" s="36" t="s">
        <v>1</v>
      </c>
      <c r="R34" s="36" t="s">
        <v>1</v>
      </c>
      <c r="S34" s="38"/>
      <c r="T34" s="39"/>
      <c r="U34" s="39">
        <v>380250</v>
      </c>
      <c r="V34" s="39">
        <f>U34*1.12</f>
        <v>425880.00000000006</v>
      </c>
      <c r="W34" s="34" t="s">
        <v>53</v>
      </c>
      <c r="X34" s="35" t="s">
        <v>43</v>
      </c>
      <c r="Y34" s="35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39" ht="12.75" customHeight="1" x14ac:dyDescent="0.3">
      <c r="B35" s="49" t="s">
        <v>54</v>
      </c>
      <c r="C35" s="50"/>
      <c r="D35" s="30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47">
        <f>SUM(U33)</f>
        <v>267857</v>
      </c>
      <c r="V35" s="46">
        <f t="shared" si="1"/>
        <v>299999.84000000003</v>
      </c>
      <c r="W35" s="8"/>
      <c r="X35" s="31"/>
      <c r="Y35" s="31"/>
    </row>
    <row r="36" spans="1:39" ht="12.75" customHeight="1" x14ac:dyDescent="0.3">
      <c r="B36" s="20" t="s">
        <v>55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83"/>
      <c r="V36" s="84"/>
      <c r="W36" s="22"/>
      <c r="X36" s="23"/>
      <c r="Y36" s="23"/>
    </row>
    <row r="37" spans="1:39" s="29" customFormat="1" ht="51" customHeight="1" x14ac:dyDescent="0.3">
      <c r="A37" s="24"/>
      <c r="B37" s="25" t="s">
        <v>56</v>
      </c>
      <c r="C37" s="32" t="s">
        <v>291</v>
      </c>
      <c r="D37" s="26" t="s">
        <v>57</v>
      </c>
      <c r="E37" s="26" t="s">
        <v>58</v>
      </c>
      <c r="F37" s="26" t="s">
        <v>59</v>
      </c>
      <c r="G37" s="26" t="s">
        <v>1</v>
      </c>
      <c r="H37" s="5" t="s">
        <v>32</v>
      </c>
      <c r="I37" s="6">
        <v>100</v>
      </c>
      <c r="J37" s="26" t="s">
        <v>33</v>
      </c>
      <c r="K37" s="26" t="s">
        <v>34</v>
      </c>
      <c r="L37" s="26" t="s">
        <v>35</v>
      </c>
      <c r="M37" s="26" t="s">
        <v>36</v>
      </c>
      <c r="N37" s="26" t="s">
        <v>37</v>
      </c>
      <c r="O37" s="26" t="s">
        <v>38</v>
      </c>
      <c r="P37" s="26" t="s">
        <v>39</v>
      </c>
      <c r="Q37" s="5" t="s">
        <v>1</v>
      </c>
      <c r="R37" s="5" t="s">
        <v>1</v>
      </c>
      <c r="S37" s="26" t="s">
        <v>1</v>
      </c>
      <c r="T37" s="26" t="s">
        <v>1</v>
      </c>
      <c r="U37" s="87">
        <v>36376864</v>
      </c>
      <c r="V37" s="86">
        <f t="shared" si="1"/>
        <v>40742087.680000007</v>
      </c>
      <c r="W37" s="27" t="s">
        <v>53</v>
      </c>
      <c r="X37" s="28" t="s">
        <v>43</v>
      </c>
      <c r="Y37" s="28" t="s">
        <v>1</v>
      </c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s="29" customFormat="1" ht="51" customHeight="1" x14ac:dyDescent="0.3">
      <c r="A38" s="24"/>
      <c r="B38" s="25" t="s">
        <v>60</v>
      </c>
      <c r="C38" s="32" t="s">
        <v>291</v>
      </c>
      <c r="D38" s="26" t="s">
        <v>57</v>
      </c>
      <c r="E38" s="26" t="s">
        <v>58</v>
      </c>
      <c r="F38" s="26" t="s">
        <v>59</v>
      </c>
      <c r="G38" s="26" t="s">
        <v>1</v>
      </c>
      <c r="H38" s="5" t="s">
        <v>32</v>
      </c>
      <c r="I38" s="6">
        <v>100</v>
      </c>
      <c r="J38" s="26" t="s">
        <v>33</v>
      </c>
      <c r="K38" s="26" t="s">
        <v>34</v>
      </c>
      <c r="L38" s="26" t="s">
        <v>35</v>
      </c>
      <c r="M38" s="26" t="s">
        <v>45</v>
      </c>
      <c r="N38" s="26" t="s">
        <v>37</v>
      </c>
      <c r="O38" s="26" t="s">
        <v>38</v>
      </c>
      <c r="P38" s="26" t="s">
        <v>39</v>
      </c>
      <c r="Q38" s="5" t="s">
        <v>1</v>
      </c>
      <c r="R38" s="5" t="s">
        <v>1</v>
      </c>
      <c r="S38" s="26" t="s">
        <v>1</v>
      </c>
      <c r="T38" s="26" t="s">
        <v>1</v>
      </c>
      <c r="U38" s="87">
        <v>5033380</v>
      </c>
      <c r="V38" s="86">
        <f t="shared" si="1"/>
        <v>5637385.6000000006</v>
      </c>
      <c r="W38" s="27" t="s">
        <v>53</v>
      </c>
      <c r="X38" s="28" t="s">
        <v>43</v>
      </c>
      <c r="Y38" s="28" t="s">
        <v>1</v>
      </c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s="29" customFormat="1" ht="51" customHeight="1" x14ac:dyDescent="0.3">
      <c r="A39" s="24"/>
      <c r="B39" s="25" t="s">
        <v>61</v>
      </c>
      <c r="C39" s="32" t="s">
        <v>291</v>
      </c>
      <c r="D39" s="26" t="s">
        <v>62</v>
      </c>
      <c r="E39" s="26" t="s">
        <v>63</v>
      </c>
      <c r="F39" s="26" t="s">
        <v>64</v>
      </c>
      <c r="G39" s="26" t="s">
        <v>1</v>
      </c>
      <c r="H39" s="5" t="s">
        <v>32</v>
      </c>
      <c r="I39" s="6">
        <v>100</v>
      </c>
      <c r="J39" s="26" t="s">
        <v>33</v>
      </c>
      <c r="K39" s="26" t="s">
        <v>34</v>
      </c>
      <c r="L39" s="26" t="s">
        <v>35</v>
      </c>
      <c r="M39" s="26" t="s">
        <v>36</v>
      </c>
      <c r="N39" s="26" t="s">
        <v>37</v>
      </c>
      <c r="O39" s="26" t="s">
        <v>38</v>
      </c>
      <c r="P39" s="26" t="s">
        <v>39</v>
      </c>
      <c r="Q39" s="5" t="s">
        <v>1</v>
      </c>
      <c r="R39" s="5" t="s">
        <v>1</v>
      </c>
      <c r="S39" s="26" t="s">
        <v>1</v>
      </c>
      <c r="T39" s="26" t="s">
        <v>1</v>
      </c>
      <c r="U39" s="87">
        <v>200000</v>
      </c>
      <c r="V39" s="86">
        <f t="shared" si="1"/>
        <v>224000.00000000003</v>
      </c>
      <c r="W39" s="27" t="s">
        <v>42</v>
      </c>
      <c r="X39" s="28" t="s">
        <v>43</v>
      </c>
      <c r="Y39" s="28" t="s">
        <v>1</v>
      </c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s="29" customFormat="1" ht="51" customHeight="1" x14ac:dyDescent="0.3">
      <c r="A40" s="24"/>
      <c r="B40" s="25" t="s">
        <v>65</v>
      </c>
      <c r="C40" s="32" t="s">
        <v>291</v>
      </c>
      <c r="D40" s="26" t="s">
        <v>66</v>
      </c>
      <c r="E40" s="26" t="s">
        <v>67</v>
      </c>
      <c r="F40" s="26" t="s">
        <v>68</v>
      </c>
      <c r="G40" s="26" t="s">
        <v>1</v>
      </c>
      <c r="H40" s="5" t="s">
        <v>32</v>
      </c>
      <c r="I40" s="6">
        <v>100</v>
      </c>
      <c r="J40" s="26" t="s">
        <v>33</v>
      </c>
      <c r="K40" s="26" t="s">
        <v>34</v>
      </c>
      <c r="L40" s="26" t="s">
        <v>35</v>
      </c>
      <c r="M40" s="26" t="s">
        <v>36</v>
      </c>
      <c r="N40" s="26" t="s">
        <v>37</v>
      </c>
      <c r="O40" s="26" t="s">
        <v>38</v>
      </c>
      <c r="P40" s="26" t="s">
        <v>39</v>
      </c>
      <c r="Q40" s="5" t="s">
        <v>1</v>
      </c>
      <c r="R40" s="5" t="s">
        <v>1</v>
      </c>
      <c r="S40" s="26" t="s">
        <v>1</v>
      </c>
      <c r="T40" s="26" t="s">
        <v>1</v>
      </c>
      <c r="U40" s="87">
        <v>40000</v>
      </c>
      <c r="V40" s="86">
        <f t="shared" si="1"/>
        <v>44800.000000000007</v>
      </c>
      <c r="W40" s="27" t="s">
        <v>42</v>
      </c>
      <c r="X40" s="28" t="s">
        <v>43</v>
      </c>
      <c r="Y40" s="32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s="29" customFormat="1" ht="51" customHeight="1" x14ac:dyDescent="0.3">
      <c r="A41" s="24"/>
      <c r="B41" s="25" t="s">
        <v>69</v>
      </c>
      <c r="C41" s="32" t="s">
        <v>291</v>
      </c>
      <c r="D41" s="26" t="s">
        <v>66</v>
      </c>
      <c r="E41" s="26" t="s">
        <v>67</v>
      </c>
      <c r="F41" s="26" t="s">
        <v>68</v>
      </c>
      <c r="G41" s="26" t="s">
        <v>1</v>
      </c>
      <c r="H41" s="5" t="s">
        <v>32</v>
      </c>
      <c r="I41" s="6">
        <v>100</v>
      </c>
      <c r="J41" s="26" t="s">
        <v>33</v>
      </c>
      <c r="K41" s="26" t="s">
        <v>34</v>
      </c>
      <c r="L41" s="26" t="s">
        <v>35</v>
      </c>
      <c r="M41" s="26" t="s">
        <v>45</v>
      </c>
      <c r="N41" s="26" t="s">
        <v>37</v>
      </c>
      <c r="O41" s="26" t="s">
        <v>38</v>
      </c>
      <c r="P41" s="26" t="s">
        <v>39</v>
      </c>
      <c r="Q41" s="5" t="s">
        <v>1</v>
      </c>
      <c r="R41" s="5" t="s">
        <v>1</v>
      </c>
      <c r="S41" s="26" t="s">
        <v>1</v>
      </c>
      <c r="T41" s="26" t="s">
        <v>1</v>
      </c>
      <c r="U41" s="87">
        <v>50000</v>
      </c>
      <c r="V41" s="86">
        <f t="shared" si="1"/>
        <v>56000.000000000007</v>
      </c>
      <c r="W41" s="27" t="s">
        <v>42</v>
      </c>
      <c r="X41" s="28" t="s">
        <v>43</v>
      </c>
      <c r="Y41" s="28" t="s">
        <v>1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s="29" customFormat="1" ht="51" customHeight="1" x14ac:dyDescent="0.3">
      <c r="A42" s="24"/>
      <c r="B42" s="25" t="s">
        <v>70</v>
      </c>
      <c r="C42" s="32" t="s">
        <v>291</v>
      </c>
      <c r="D42" s="26" t="s">
        <v>71</v>
      </c>
      <c r="E42" s="26" t="s">
        <v>72</v>
      </c>
      <c r="F42" s="26" t="s">
        <v>72</v>
      </c>
      <c r="G42" s="26" t="s">
        <v>1</v>
      </c>
      <c r="H42" s="5" t="s">
        <v>32</v>
      </c>
      <c r="I42" s="6">
        <v>100</v>
      </c>
      <c r="J42" s="26" t="s">
        <v>33</v>
      </c>
      <c r="K42" s="26" t="s">
        <v>34</v>
      </c>
      <c r="L42" s="26" t="s">
        <v>35</v>
      </c>
      <c r="M42" s="26" t="s">
        <v>34</v>
      </c>
      <c r="N42" s="26" t="s">
        <v>37</v>
      </c>
      <c r="O42" s="26" t="s">
        <v>38</v>
      </c>
      <c r="P42" s="26" t="s">
        <v>39</v>
      </c>
      <c r="Q42" s="5" t="s">
        <v>1</v>
      </c>
      <c r="R42" s="5" t="s">
        <v>1</v>
      </c>
      <c r="S42" s="26" t="s">
        <v>1</v>
      </c>
      <c r="T42" s="26" t="s">
        <v>1</v>
      </c>
      <c r="U42" s="87">
        <v>1000000</v>
      </c>
      <c r="V42" s="86">
        <f t="shared" si="1"/>
        <v>1120000</v>
      </c>
      <c r="W42" s="27" t="s">
        <v>42</v>
      </c>
      <c r="X42" s="28" t="s">
        <v>43</v>
      </c>
      <c r="Y42" s="28" t="s">
        <v>1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 s="29" customFormat="1" ht="51" customHeight="1" x14ac:dyDescent="0.3">
      <c r="A43" s="24"/>
      <c r="B43" s="25" t="s">
        <v>73</v>
      </c>
      <c r="C43" s="32" t="s">
        <v>291</v>
      </c>
      <c r="D43" s="26" t="s">
        <v>74</v>
      </c>
      <c r="E43" s="26" t="s">
        <v>75</v>
      </c>
      <c r="F43" s="26" t="s">
        <v>76</v>
      </c>
      <c r="G43" s="26" t="s">
        <v>1</v>
      </c>
      <c r="H43" s="5" t="s">
        <v>32</v>
      </c>
      <c r="I43" s="6">
        <v>100</v>
      </c>
      <c r="J43" s="26" t="s">
        <v>33</v>
      </c>
      <c r="K43" s="26" t="s">
        <v>34</v>
      </c>
      <c r="L43" s="26" t="s">
        <v>35</v>
      </c>
      <c r="M43" s="26" t="s">
        <v>34</v>
      </c>
      <c r="N43" s="26" t="s">
        <v>37</v>
      </c>
      <c r="O43" s="26" t="s">
        <v>38</v>
      </c>
      <c r="P43" s="26" t="s">
        <v>39</v>
      </c>
      <c r="Q43" s="5" t="s">
        <v>1</v>
      </c>
      <c r="R43" s="5" t="s">
        <v>1</v>
      </c>
      <c r="S43" s="26" t="s">
        <v>1</v>
      </c>
      <c r="T43" s="26" t="s">
        <v>1</v>
      </c>
      <c r="U43" s="87">
        <v>240000</v>
      </c>
      <c r="V43" s="86">
        <f t="shared" si="1"/>
        <v>268800</v>
      </c>
      <c r="W43" s="27" t="s">
        <v>53</v>
      </c>
      <c r="X43" s="28" t="s">
        <v>43</v>
      </c>
      <c r="Y43" s="28" t="s">
        <v>1</v>
      </c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s="29" customFormat="1" ht="51" customHeight="1" x14ac:dyDescent="0.3">
      <c r="A44" s="24"/>
      <c r="B44" s="25" t="s">
        <v>77</v>
      </c>
      <c r="C44" s="32" t="s">
        <v>291</v>
      </c>
      <c r="D44" s="26" t="s">
        <v>78</v>
      </c>
      <c r="E44" s="26" t="s">
        <v>79</v>
      </c>
      <c r="F44" s="26" t="s">
        <v>80</v>
      </c>
      <c r="G44" s="26" t="s">
        <v>81</v>
      </c>
      <c r="H44" s="5" t="s">
        <v>32</v>
      </c>
      <c r="I44" s="6">
        <v>100</v>
      </c>
      <c r="J44" s="26" t="s">
        <v>33</v>
      </c>
      <c r="K44" s="26" t="s">
        <v>34</v>
      </c>
      <c r="L44" s="26" t="s">
        <v>35</v>
      </c>
      <c r="M44" s="26" t="s">
        <v>34</v>
      </c>
      <c r="N44" s="26" t="s">
        <v>37</v>
      </c>
      <c r="O44" s="26" t="s">
        <v>38</v>
      </c>
      <c r="P44" s="26" t="s">
        <v>39</v>
      </c>
      <c r="Q44" s="5" t="s">
        <v>1</v>
      </c>
      <c r="R44" s="5" t="s">
        <v>1</v>
      </c>
      <c r="S44" s="26" t="s">
        <v>1</v>
      </c>
      <c r="T44" s="26" t="s">
        <v>1</v>
      </c>
      <c r="U44" s="87">
        <v>0</v>
      </c>
      <c r="V44" s="86">
        <f t="shared" si="1"/>
        <v>0</v>
      </c>
      <c r="W44" s="27" t="s">
        <v>53</v>
      </c>
      <c r="X44" s="28" t="s">
        <v>43</v>
      </c>
      <c r="Y44" s="28">
        <v>11</v>
      </c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s="29" customFormat="1" ht="51" customHeight="1" x14ac:dyDescent="0.3">
      <c r="A45" s="24"/>
      <c r="B45" s="41" t="s">
        <v>263</v>
      </c>
      <c r="C45" s="32" t="s">
        <v>291</v>
      </c>
      <c r="D45" s="32" t="s">
        <v>78</v>
      </c>
      <c r="E45" s="32" t="s">
        <v>79</v>
      </c>
      <c r="F45" s="32" t="s">
        <v>80</v>
      </c>
      <c r="G45" s="32" t="s">
        <v>81</v>
      </c>
      <c r="H45" s="32" t="s">
        <v>32</v>
      </c>
      <c r="I45" s="42">
        <v>100</v>
      </c>
      <c r="J45" s="32" t="s">
        <v>33</v>
      </c>
      <c r="K45" s="32" t="s">
        <v>34</v>
      </c>
      <c r="L45" s="32" t="s">
        <v>289</v>
      </c>
      <c r="M45" s="32" t="s">
        <v>34</v>
      </c>
      <c r="N45" s="32" t="s">
        <v>37</v>
      </c>
      <c r="O45" s="32" t="s">
        <v>38</v>
      </c>
      <c r="P45" s="32" t="s">
        <v>39</v>
      </c>
      <c r="Q45" s="32" t="s">
        <v>1</v>
      </c>
      <c r="R45" s="32" t="s">
        <v>1</v>
      </c>
      <c r="S45" s="32" t="s">
        <v>1</v>
      </c>
      <c r="T45" s="32" t="s">
        <v>1</v>
      </c>
      <c r="U45" s="88">
        <v>300000</v>
      </c>
      <c r="V45" s="89">
        <f>U45*1.12</f>
        <v>336000.00000000006</v>
      </c>
      <c r="W45" s="41" t="s">
        <v>53</v>
      </c>
      <c r="X45" s="32" t="s">
        <v>43</v>
      </c>
      <c r="Y45" s="32" t="s">
        <v>1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s="29" customFormat="1" ht="51" customHeight="1" x14ac:dyDescent="0.3">
      <c r="A46" s="24"/>
      <c r="B46" s="25" t="s">
        <v>82</v>
      </c>
      <c r="C46" s="32" t="s">
        <v>291</v>
      </c>
      <c r="D46" s="26" t="s">
        <v>83</v>
      </c>
      <c r="E46" s="26" t="s">
        <v>84</v>
      </c>
      <c r="F46" s="26" t="s">
        <v>85</v>
      </c>
      <c r="G46" s="26" t="s">
        <v>1</v>
      </c>
      <c r="H46" s="5" t="s">
        <v>32</v>
      </c>
      <c r="I46" s="6">
        <v>100</v>
      </c>
      <c r="J46" s="26" t="s">
        <v>33</v>
      </c>
      <c r="K46" s="26" t="s">
        <v>34</v>
      </c>
      <c r="L46" s="26" t="s">
        <v>35</v>
      </c>
      <c r="M46" s="26" t="s">
        <v>34</v>
      </c>
      <c r="N46" s="26" t="s">
        <v>37</v>
      </c>
      <c r="O46" s="26" t="s">
        <v>38</v>
      </c>
      <c r="P46" s="26" t="s">
        <v>39</v>
      </c>
      <c r="Q46" s="5" t="s">
        <v>1</v>
      </c>
      <c r="R46" s="5" t="s">
        <v>1</v>
      </c>
      <c r="S46" s="26" t="s">
        <v>1</v>
      </c>
      <c r="T46" s="26" t="s">
        <v>1</v>
      </c>
      <c r="U46" s="87">
        <v>750000</v>
      </c>
      <c r="V46" s="86">
        <f t="shared" si="1"/>
        <v>840000.00000000012</v>
      </c>
      <c r="W46" s="27" t="s">
        <v>42</v>
      </c>
      <c r="X46" s="28" t="s">
        <v>43</v>
      </c>
      <c r="Y46" s="28" t="s">
        <v>1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s="29" customFormat="1" ht="51" customHeight="1" x14ac:dyDescent="0.3">
      <c r="A47" s="24"/>
      <c r="B47" s="25" t="s">
        <v>86</v>
      </c>
      <c r="C47" s="32" t="s">
        <v>291</v>
      </c>
      <c r="D47" s="26" t="s">
        <v>87</v>
      </c>
      <c r="E47" s="26" t="s">
        <v>88</v>
      </c>
      <c r="F47" s="26" t="s">
        <v>88</v>
      </c>
      <c r="G47" s="26" t="s">
        <v>1</v>
      </c>
      <c r="H47" s="5" t="s">
        <v>32</v>
      </c>
      <c r="I47" s="6">
        <v>100</v>
      </c>
      <c r="J47" s="26" t="s">
        <v>33</v>
      </c>
      <c r="K47" s="26" t="s">
        <v>34</v>
      </c>
      <c r="L47" s="26" t="s">
        <v>35</v>
      </c>
      <c r="M47" s="26" t="s">
        <v>34</v>
      </c>
      <c r="N47" s="26" t="s">
        <v>37</v>
      </c>
      <c r="O47" s="26" t="s">
        <v>38</v>
      </c>
      <c r="P47" s="26" t="s">
        <v>39</v>
      </c>
      <c r="Q47" s="5" t="s">
        <v>1</v>
      </c>
      <c r="R47" s="5" t="s">
        <v>1</v>
      </c>
      <c r="S47" s="26" t="s">
        <v>1</v>
      </c>
      <c r="T47" s="26" t="s">
        <v>1</v>
      </c>
      <c r="U47" s="87">
        <v>550000</v>
      </c>
      <c r="V47" s="86">
        <f t="shared" si="1"/>
        <v>616000.00000000012</v>
      </c>
      <c r="W47" s="27" t="s">
        <v>42</v>
      </c>
      <c r="X47" s="28" t="s">
        <v>43</v>
      </c>
      <c r="Y47" s="28" t="s">
        <v>1</v>
      </c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s="29" customFormat="1" ht="51" customHeight="1" x14ac:dyDescent="0.3">
      <c r="A48" s="24"/>
      <c r="B48" s="25" t="s">
        <v>89</v>
      </c>
      <c r="C48" s="32" t="s">
        <v>291</v>
      </c>
      <c r="D48" s="26" t="s">
        <v>90</v>
      </c>
      <c r="E48" s="26" t="s">
        <v>91</v>
      </c>
      <c r="F48" s="26" t="s">
        <v>91</v>
      </c>
      <c r="G48" s="26" t="s">
        <v>1</v>
      </c>
      <c r="H48" s="5" t="s">
        <v>32</v>
      </c>
      <c r="I48" s="6">
        <v>100</v>
      </c>
      <c r="J48" s="26" t="s">
        <v>33</v>
      </c>
      <c r="K48" s="26" t="s">
        <v>34</v>
      </c>
      <c r="L48" s="26" t="s">
        <v>35</v>
      </c>
      <c r="M48" s="26" t="s">
        <v>34</v>
      </c>
      <c r="N48" s="26" t="s">
        <v>37</v>
      </c>
      <c r="O48" s="26" t="s">
        <v>38</v>
      </c>
      <c r="P48" s="26" t="s">
        <v>39</v>
      </c>
      <c r="Q48" s="5" t="s">
        <v>1</v>
      </c>
      <c r="R48" s="5" t="s">
        <v>1</v>
      </c>
      <c r="S48" s="26" t="s">
        <v>1</v>
      </c>
      <c r="T48" s="26" t="s">
        <v>1</v>
      </c>
      <c r="U48" s="87">
        <v>50000</v>
      </c>
      <c r="V48" s="86">
        <f t="shared" si="1"/>
        <v>56000.000000000007</v>
      </c>
      <c r="W48" s="27" t="s">
        <v>42</v>
      </c>
      <c r="X48" s="28" t="s">
        <v>43</v>
      </c>
      <c r="Y48" s="28" t="s">
        <v>1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s="29" customFormat="1" ht="51" customHeight="1" x14ac:dyDescent="0.3">
      <c r="A49" s="24"/>
      <c r="B49" s="25" t="s">
        <v>92</v>
      </c>
      <c r="C49" s="32" t="s">
        <v>291</v>
      </c>
      <c r="D49" s="26" t="s">
        <v>93</v>
      </c>
      <c r="E49" s="26" t="s">
        <v>94</v>
      </c>
      <c r="F49" s="26" t="s">
        <v>95</v>
      </c>
      <c r="G49" s="26" t="s">
        <v>1</v>
      </c>
      <c r="H49" s="5" t="s">
        <v>32</v>
      </c>
      <c r="I49" s="6">
        <v>100</v>
      </c>
      <c r="J49" s="26" t="s">
        <v>33</v>
      </c>
      <c r="K49" s="26" t="s">
        <v>34</v>
      </c>
      <c r="L49" s="26" t="s">
        <v>96</v>
      </c>
      <c r="M49" s="26" t="s">
        <v>34</v>
      </c>
      <c r="N49" s="26" t="s">
        <v>37</v>
      </c>
      <c r="O49" s="26" t="s">
        <v>38</v>
      </c>
      <c r="P49" s="26" t="s">
        <v>39</v>
      </c>
      <c r="Q49" s="5" t="s">
        <v>1</v>
      </c>
      <c r="R49" s="5" t="s">
        <v>1</v>
      </c>
      <c r="S49" s="26" t="s">
        <v>1</v>
      </c>
      <c r="T49" s="26" t="s">
        <v>1</v>
      </c>
      <c r="U49" s="87">
        <v>50000</v>
      </c>
      <c r="V49" s="86">
        <f t="shared" si="1"/>
        <v>56000.000000000007</v>
      </c>
      <c r="W49" s="27" t="s">
        <v>53</v>
      </c>
      <c r="X49" s="28" t="s">
        <v>43</v>
      </c>
      <c r="Y49" s="32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s="29" customFormat="1" ht="51" customHeight="1" x14ac:dyDescent="0.3">
      <c r="A50" s="24"/>
      <c r="B50" s="25" t="s">
        <v>97</v>
      </c>
      <c r="C50" s="32" t="s">
        <v>291</v>
      </c>
      <c r="D50" s="26" t="s">
        <v>98</v>
      </c>
      <c r="E50" s="26" t="s">
        <v>99</v>
      </c>
      <c r="F50" s="26" t="s">
        <v>100</v>
      </c>
      <c r="G50" s="26" t="s">
        <v>1</v>
      </c>
      <c r="H50" s="5" t="s">
        <v>32</v>
      </c>
      <c r="I50" s="6">
        <v>100</v>
      </c>
      <c r="J50" s="26" t="s">
        <v>33</v>
      </c>
      <c r="K50" s="26" t="s">
        <v>34</v>
      </c>
      <c r="L50" s="26" t="s">
        <v>96</v>
      </c>
      <c r="M50" s="26" t="s">
        <v>34</v>
      </c>
      <c r="N50" s="26" t="s">
        <v>37</v>
      </c>
      <c r="O50" s="26" t="s">
        <v>38</v>
      </c>
      <c r="P50" s="26" t="s">
        <v>39</v>
      </c>
      <c r="Q50" s="5" t="s">
        <v>1</v>
      </c>
      <c r="R50" s="5" t="s">
        <v>1</v>
      </c>
      <c r="S50" s="26" t="s">
        <v>1</v>
      </c>
      <c r="T50" s="26" t="s">
        <v>1</v>
      </c>
      <c r="U50" s="87">
        <v>480000</v>
      </c>
      <c r="V50" s="86">
        <f t="shared" si="1"/>
        <v>537600</v>
      </c>
      <c r="W50" s="27" t="s">
        <v>53</v>
      </c>
      <c r="X50" s="28" t="s">
        <v>43</v>
      </c>
      <c r="Y50" s="28" t="s">
        <v>1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s="29" customFormat="1" ht="51" customHeight="1" x14ac:dyDescent="0.3">
      <c r="A51" s="24"/>
      <c r="B51" s="25" t="s">
        <v>101</v>
      </c>
      <c r="C51" s="32" t="s">
        <v>291</v>
      </c>
      <c r="D51" s="26" t="s">
        <v>98</v>
      </c>
      <c r="E51" s="26" t="s">
        <v>99</v>
      </c>
      <c r="F51" s="26" t="s">
        <v>100</v>
      </c>
      <c r="G51" s="26" t="s">
        <v>1</v>
      </c>
      <c r="H51" s="5" t="s">
        <v>32</v>
      </c>
      <c r="I51" s="6">
        <v>100</v>
      </c>
      <c r="J51" s="26" t="s">
        <v>33</v>
      </c>
      <c r="K51" s="26" t="s">
        <v>34</v>
      </c>
      <c r="L51" s="26" t="s">
        <v>96</v>
      </c>
      <c r="M51" s="26" t="s">
        <v>36</v>
      </c>
      <c r="N51" s="26" t="s">
        <v>37</v>
      </c>
      <c r="O51" s="26" t="s">
        <v>38</v>
      </c>
      <c r="P51" s="26" t="s">
        <v>39</v>
      </c>
      <c r="Q51" s="5" t="s">
        <v>1</v>
      </c>
      <c r="R51" s="5" t="s">
        <v>1</v>
      </c>
      <c r="S51" s="26" t="s">
        <v>1</v>
      </c>
      <c r="T51" s="26" t="s">
        <v>1</v>
      </c>
      <c r="U51" s="87">
        <v>24000</v>
      </c>
      <c r="V51" s="86">
        <f t="shared" si="1"/>
        <v>26880.000000000004</v>
      </c>
      <c r="W51" s="27" t="s">
        <v>53</v>
      </c>
      <c r="X51" s="28" t="s">
        <v>43</v>
      </c>
      <c r="Y51" s="28" t="s">
        <v>1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s="29" customFormat="1" ht="51" customHeight="1" x14ac:dyDescent="0.3">
      <c r="A52" s="24"/>
      <c r="B52" s="25" t="s">
        <v>102</v>
      </c>
      <c r="C52" s="32" t="s">
        <v>291</v>
      </c>
      <c r="D52" s="26" t="s">
        <v>103</v>
      </c>
      <c r="E52" s="26" t="s">
        <v>104</v>
      </c>
      <c r="F52" s="26" t="s">
        <v>104</v>
      </c>
      <c r="G52" s="26" t="s">
        <v>1</v>
      </c>
      <c r="H52" s="5" t="s">
        <v>32</v>
      </c>
      <c r="I52" s="6">
        <v>100</v>
      </c>
      <c r="J52" s="26" t="s">
        <v>33</v>
      </c>
      <c r="K52" s="26" t="s">
        <v>34</v>
      </c>
      <c r="L52" s="26" t="s">
        <v>96</v>
      </c>
      <c r="M52" s="26" t="s">
        <v>36</v>
      </c>
      <c r="N52" s="26" t="s">
        <v>37</v>
      </c>
      <c r="O52" s="26" t="s">
        <v>38</v>
      </c>
      <c r="P52" s="26" t="s">
        <v>39</v>
      </c>
      <c r="Q52" s="5" t="s">
        <v>1</v>
      </c>
      <c r="R52" s="5" t="s">
        <v>1</v>
      </c>
      <c r="S52" s="26" t="s">
        <v>1</v>
      </c>
      <c r="T52" s="26" t="s">
        <v>1</v>
      </c>
      <c r="U52" s="87">
        <v>50000</v>
      </c>
      <c r="V52" s="86">
        <f t="shared" si="1"/>
        <v>56000.000000000007</v>
      </c>
      <c r="W52" s="27" t="s">
        <v>53</v>
      </c>
      <c r="X52" s="28" t="s">
        <v>43</v>
      </c>
      <c r="Y52" s="28" t="s">
        <v>1</v>
      </c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</row>
    <row r="53" spans="1:39" s="29" customFormat="1" ht="51" customHeight="1" x14ac:dyDescent="0.3">
      <c r="A53" s="24"/>
      <c r="B53" s="25" t="s">
        <v>105</v>
      </c>
      <c r="C53" s="32" t="s">
        <v>291</v>
      </c>
      <c r="D53" s="26" t="s">
        <v>106</v>
      </c>
      <c r="E53" s="26" t="s">
        <v>107</v>
      </c>
      <c r="F53" s="26" t="s">
        <v>108</v>
      </c>
      <c r="G53" s="26" t="s">
        <v>1</v>
      </c>
      <c r="H53" s="5" t="s">
        <v>32</v>
      </c>
      <c r="I53" s="6">
        <v>100</v>
      </c>
      <c r="J53" s="26" t="s">
        <v>33</v>
      </c>
      <c r="K53" s="26" t="s">
        <v>34</v>
      </c>
      <c r="L53" s="26" t="s">
        <v>35</v>
      </c>
      <c r="M53" s="26" t="s">
        <v>36</v>
      </c>
      <c r="N53" s="26" t="s">
        <v>37</v>
      </c>
      <c r="O53" s="26" t="s">
        <v>38</v>
      </c>
      <c r="P53" s="26" t="s">
        <v>39</v>
      </c>
      <c r="Q53" s="5" t="s">
        <v>1</v>
      </c>
      <c r="R53" s="5" t="s">
        <v>1</v>
      </c>
      <c r="S53" s="26" t="s">
        <v>1</v>
      </c>
      <c r="T53" s="26" t="s">
        <v>1</v>
      </c>
      <c r="U53" s="87">
        <v>223214.49</v>
      </c>
      <c r="V53" s="86">
        <f t="shared" si="1"/>
        <v>250000.22880000001</v>
      </c>
      <c r="W53" s="27" t="s">
        <v>53</v>
      </c>
      <c r="X53" s="28" t="s">
        <v>43</v>
      </c>
      <c r="Y53" s="28" t="s">
        <v>1</v>
      </c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s="29" customFormat="1" ht="51" customHeight="1" x14ac:dyDescent="0.3">
      <c r="A54" s="24"/>
      <c r="B54" s="25" t="s">
        <v>109</v>
      </c>
      <c r="C54" s="32" t="s">
        <v>291</v>
      </c>
      <c r="D54" s="26" t="s">
        <v>110</v>
      </c>
      <c r="E54" s="26" t="s">
        <v>111</v>
      </c>
      <c r="F54" s="26" t="s">
        <v>112</v>
      </c>
      <c r="G54" s="26" t="s">
        <v>1</v>
      </c>
      <c r="H54" s="5" t="s">
        <v>32</v>
      </c>
      <c r="I54" s="6">
        <v>100</v>
      </c>
      <c r="J54" s="26" t="s">
        <v>33</v>
      </c>
      <c r="K54" s="26" t="s">
        <v>34</v>
      </c>
      <c r="L54" s="26" t="s">
        <v>35</v>
      </c>
      <c r="M54" s="26" t="s">
        <v>36</v>
      </c>
      <c r="N54" s="26" t="s">
        <v>37</v>
      </c>
      <c r="O54" s="26" t="s">
        <v>38</v>
      </c>
      <c r="P54" s="26" t="s">
        <v>39</v>
      </c>
      <c r="Q54" s="5" t="s">
        <v>1</v>
      </c>
      <c r="R54" s="5" t="s">
        <v>1</v>
      </c>
      <c r="S54" s="26" t="s">
        <v>1</v>
      </c>
      <c r="T54" s="26" t="s">
        <v>1</v>
      </c>
      <c r="U54" s="87">
        <v>75000</v>
      </c>
      <c r="V54" s="86">
        <f t="shared" si="1"/>
        <v>84000.000000000015</v>
      </c>
      <c r="W54" s="27" t="s">
        <v>53</v>
      </c>
      <c r="X54" s="28" t="s">
        <v>43</v>
      </c>
      <c r="Y54" s="28" t="s">
        <v>1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s="29" customFormat="1" ht="51" customHeight="1" x14ac:dyDescent="0.3">
      <c r="A55" s="24"/>
      <c r="B55" s="25" t="s">
        <v>113</v>
      </c>
      <c r="C55" s="32" t="s">
        <v>291</v>
      </c>
      <c r="D55" s="26" t="s">
        <v>110</v>
      </c>
      <c r="E55" s="26" t="s">
        <v>111</v>
      </c>
      <c r="F55" s="26" t="s">
        <v>112</v>
      </c>
      <c r="G55" s="26" t="s">
        <v>1</v>
      </c>
      <c r="H55" s="5" t="s">
        <v>32</v>
      </c>
      <c r="I55" s="6">
        <v>100</v>
      </c>
      <c r="J55" s="26" t="s">
        <v>33</v>
      </c>
      <c r="K55" s="26" t="s">
        <v>34</v>
      </c>
      <c r="L55" s="26" t="s">
        <v>35</v>
      </c>
      <c r="M55" s="26" t="s">
        <v>45</v>
      </c>
      <c r="N55" s="26" t="s">
        <v>37</v>
      </c>
      <c r="O55" s="26" t="s">
        <v>38</v>
      </c>
      <c r="P55" s="26" t="s">
        <v>39</v>
      </c>
      <c r="Q55" s="5" t="s">
        <v>1</v>
      </c>
      <c r="R55" s="5" t="s">
        <v>1</v>
      </c>
      <c r="S55" s="26" t="s">
        <v>1</v>
      </c>
      <c r="T55" s="26" t="s">
        <v>1</v>
      </c>
      <c r="U55" s="87">
        <v>58928.57</v>
      </c>
      <c r="V55" s="86">
        <f t="shared" si="1"/>
        <v>65999.998400000011</v>
      </c>
      <c r="W55" s="27" t="s">
        <v>53</v>
      </c>
      <c r="X55" s="28" t="s">
        <v>43</v>
      </c>
      <c r="Y55" s="28" t="s">
        <v>1</v>
      </c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s="29" customFormat="1" ht="51" customHeight="1" x14ac:dyDescent="0.3">
      <c r="A56" s="24"/>
      <c r="B56" s="25" t="s">
        <v>114</v>
      </c>
      <c r="C56" s="32" t="s">
        <v>291</v>
      </c>
      <c r="D56" s="26" t="s">
        <v>115</v>
      </c>
      <c r="E56" s="26" t="s">
        <v>116</v>
      </c>
      <c r="F56" s="26" t="s">
        <v>117</v>
      </c>
      <c r="G56" s="26" t="s">
        <v>1</v>
      </c>
      <c r="H56" s="5" t="s">
        <v>32</v>
      </c>
      <c r="I56" s="6">
        <v>100</v>
      </c>
      <c r="J56" s="26" t="s">
        <v>33</v>
      </c>
      <c r="K56" s="26" t="s">
        <v>34</v>
      </c>
      <c r="L56" s="26" t="s">
        <v>35</v>
      </c>
      <c r="M56" s="26" t="s">
        <v>36</v>
      </c>
      <c r="N56" s="26" t="s">
        <v>37</v>
      </c>
      <c r="O56" s="26" t="s">
        <v>38</v>
      </c>
      <c r="P56" s="26" t="s">
        <v>39</v>
      </c>
      <c r="Q56" s="5" t="s">
        <v>1</v>
      </c>
      <c r="R56" s="5" t="s">
        <v>1</v>
      </c>
      <c r="S56" s="26" t="s">
        <v>1</v>
      </c>
      <c r="T56" s="26" t="s">
        <v>1</v>
      </c>
      <c r="U56" s="87">
        <v>257142.86</v>
      </c>
      <c r="V56" s="86">
        <f t="shared" si="1"/>
        <v>288000.00320000004</v>
      </c>
      <c r="W56" s="27" t="s">
        <v>53</v>
      </c>
      <c r="X56" s="28" t="s">
        <v>43</v>
      </c>
      <c r="Y56" s="28" t="s">
        <v>1</v>
      </c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</row>
    <row r="57" spans="1:39" s="29" customFormat="1" ht="51" customHeight="1" x14ac:dyDescent="0.3">
      <c r="A57" s="24"/>
      <c r="B57" s="25" t="s">
        <v>118</v>
      </c>
      <c r="C57" s="32" t="s">
        <v>291</v>
      </c>
      <c r="D57" s="26" t="s">
        <v>119</v>
      </c>
      <c r="E57" s="26" t="s">
        <v>120</v>
      </c>
      <c r="F57" s="26" t="s">
        <v>121</v>
      </c>
      <c r="G57" s="26" t="s">
        <v>1</v>
      </c>
      <c r="H57" s="5" t="s">
        <v>32</v>
      </c>
      <c r="I57" s="6">
        <v>100</v>
      </c>
      <c r="J57" s="26" t="s">
        <v>33</v>
      </c>
      <c r="K57" s="26" t="s">
        <v>34</v>
      </c>
      <c r="L57" s="26" t="s">
        <v>35</v>
      </c>
      <c r="M57" s="26" t="s">
        <v>36</v>
      </c>
      <c r="N57" s="26" t="s">
        <v>37</v>
      </c>
      <c r="O57" s="26" t="s">
        <v>38</v>
      </c>
      <c r="P57" s="26" t="s">
        <v>39</v>
      </c>
      <c r="Q57" s="5" t="s">
        <v>1</v>
      </c>
      <c r="R57" s="5" t="s">
        <v>1</v>
      </c>
      <c r="S57" s="26" t="s">
        <v>1</v>
      </c>
      <c r="T57" s="26" t="s">
        <v>1</v>
      </c>
      <c r="U57" s="87">
        <v>178571.43</v>
      </c>
      <c r="V57" s="86">
        <f t="shared" si="1"/>
        <v>200000.00160000002</v>
      </c>
      <c r="W57" s="27" t="s">
        <v>53</v>
      </c>
      <c r="X57" s="28" t="s">
        <v>43</v>
      </c>
      <c r="Y57" s="28" t="s">
        <v>1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 s="29" customFormat="1" ht="51" customHeight="1" x14ac:dyDescent="0.3">
      <c r="A58" s="24"/>
      <c r="B58" s="25" t="s">
        <v>122</v>
      </c>
      <c r="C58" s="32" t="s">
        <v>291</v>
      </c>
      <c r="D58" s="26" t="s">
        <v>119</v>
      </c>
      <c r="E58" s="26" t="s">
        <v>120</v>
      </c>
      <c r="F58" s="26" t="s">
        <v>121</v>
      </c>
      <c r="G58" s="26" t="s">
        <v>1</v>
      </c>
      <c r="H58" s="5" t="s">
        <v>32</v>
      </c>
      <c r="I58" s="6">
        <v>100</v>
      </c>
      <c r="J58" s="26" t="s">
        <v>33</v>
      </c>
      <c r="K58" s="26" t="s">
        <v>34</v>
      </c>
      <c r="L58" s="26" t="s">
        <v>35</v>
      </c>
      <c r="M58" s="26" t="s">
        <v>45</v>
      </c>
      <c r="N58" s="26" t="s">
        <v>37</v>
      </c>
      <c r="O58" s="26" t="s">
        <v>38</v>
      </c>
      <c r="P58" s="26" t="s">
        <v>39</v>
      </c>
      <c r="Q58" s="5" t="s">
        <v>1</v>
      </c>
      <c r="R58" s="5" t="s">
        <v>1</v>
      </c>
      <c r="S58" s="26" t="s">
        <v>1</v>
      </c>
      <c r="T58" s="26" t="s">
        <v>1</v>
      </c>
      <c r="U58" s="87">
        <v>58928.57</v>
      </c>
      <c r="V58" s="86">
        <f t="shared" si="1"/>
        <v>65999.998400000011</v>
      </c>
      <c r="W58" s="27" t="s">
        <v>53</v>
      </c>
      <c r="X58" s="28" t="s">
        <v>43</v>
      </c>
      <c r="Y58" s="28" t="s">
        <v>1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</row>
    <row r="59" spans="1:39" s="29" customFormat="1" ht="51" customHeight="1" x14ac:dyDescent="0.3">
      <c r="A59" s="24"/>
      <c r="B59" s="25" t="s">
        <v>123</v>
      </c>
      <c r="C59" s="32" t="s">
        <v>291</v>
      </c>
      <c r="D59" s="26" t="s">
        <v>124</v>
      </c>
      <c r="E59" s="26" t="s">
        <v>125</v>
      </c>
      <c r="F59" s="26" t="s">
        <v>126</v>
      </c>
      <c r="G59" s="26" t="s">
        <v>1</v>
      </c>
      <c r="H59" s="5" t="s">
        <v>32</v>
      </c>
      <c r="I59" s="6">
        <v>100</v>
      </c>
      <c r="J59" s="26" t="s">
        <v>33</v>
      </c>
      <c r="K59" s="26" t="s">
        <v>34</v>
      </c>
      <c r="L59" s="26" t="s">
        <v>96</v>
      </c>
      <c r="M59" s="26" t="s">
        <v>36</v>
      </c>
      <c r="N59" s="26" t="s">
        <v>37</v>
      </c>
      <c r="O59" s="26" t="s">
        <v>38</v>
      </c>
      <c r="P59" s="26" t="s">
        <v>39</v>
      </c>
      <c r="Q59" s="5" t="s">
        <v>1</v>
      </c>
      <c r="R59" s="5" t="s">
        <v>1</v>
      </c>
      <c r="S59" s="26" t="s">
        <v>1</v>
      </c>
      <c r="T59" s="26" t="s">
        <v>1</v>
      </c>
      <c r="U59" s="87">
        <v>45000</v>
      </c>
      <c r="V59" s="86">
        <f t="shared" si="1"/>
        <v>50400.000000000007</v>
      </c>
      <c r="W59" s="27" t="s">
        <v>53</v>
      </c>
      <c r="X59" s="28" t="s">
        <v>43</v>
      </c>
      <c r="Y59" s="28" t="s">
        <v>1</v>
      </c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</row>
    <row r="60" spans="1:39" s="29" customFormat="1" ht="51" customHeight="1" x14ac:dyDescent="0.3">
      <c r="A60" s="24"/>
      <c r="B60" s="25" t="s">
        <v>127</v>
      </c>
      <c r="C60" s="32" t="s">
        <v>291</v>
      </c>
      <c r="D60" s="26" t="s">
        <v>128</v>
      </c>
      <c r="E60" s="26" t="s">
        <v>129</v>
      </c>
      <c r="F60" s="26" t="s">
        <v>129</v>
      </c>
      <c r="G60" s="26" t="s">
        <v>130</v>
      </c>
      <c r="H60" s="5" t="s">
        <v>32</v>
      </c>
      <c r="I60" s="6">
        <v>100</v>
      </c>
      <c r="J60" s="26" t="s">
        <v>33</v>
      </c>
      <c r="K60" s="26" t="s">
        <v>34</v>
      </c>
      <c r="L60" s="26" t="s">
        <v>96</v>
      </c>
      <c r="M60" s="26" t="s">
        <v>36</v>
      </c>
      <c r="N60" s="26" t="s">
        <v>37</v>
      </c>
      <c r="O60" s="26" t="s">
        <v>38</v>
      </c>
      <c r="P60" s="26" t="s">
        <v>39</v>
      </c>
      <c r="Q60" s="5" t="s">
        <v>1</v>
      </c>
      <c r="R60" s="5" t="s">
        <v>1</v>
      </c>
      <c r="S60" s="26" t="s">
        <v>1</v>
      </c>
      <c r="T60" s="26" t="s">
        <v>1</v>
      </c>
      <c r="U60" s="87">
        <v>643000</v>
      </c>
      <c r="V60" s="86">
        <f t="shared" si="1"/>
        <v>720160.00000000012</v>
      </c>
      <c r="W60" s="27" t="s">
        <v>53</v>
      </c>
      <c r="X60" s="28" t="s">
        <v>43</v>
      </c>
      <c r="Y60" s="28" t="s">
        <v>1</v>
      </c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</row>
    <row r="61" spans="1:39" s="29" customFormat="1" ht="51" customHeight="1" x14ac:dyDescent="0.3">
      <c r="A61" s="24"/>
      <c r="B61" s="25" t="s">
        <v>131</v>
      </c>
      <c r="C61" s="32" t="s">
        <v>291</v>
      </c>
      <c r="D61" s="26" t="s">
        <v>132</v>
      </c>
      <c r="E61" s="26" t="s">
        <v>133</v>
      </c>
      <c r="F61" s="26" t="s">
        <v>134</v>
      </c>
      <c r="G61" s="26" t="s">
        <v>135</v>
      </c>
      <c r="H61" s="5" t="s">
        <v>32</v>
      </c>
      <c r="I61" s="6">
        <v>100</v>
      </c>
      <c r="J61" s="26" t="s">
        <v>33</v>
      </c>
      <c r="K61" s="26" t="s">
        <v>34</v>
      </c>
      <c r="L61" s="32" t="s">
        <v>266</v>
      </c>
      <c r="M61" s="26" t="s">
        <v>36</v>
      </c>
      <c r="N61" s="26" t="s">
        <v>37</v>
      </c>
      <c r="O61" s="26" t="s">
        <v>38</v>
      </c>
      <c r="P61" s="26" t="s">
        <v>39</v>
      </c>
      <c r="Q61" s="5" t="s">
        <v>1</v>
      </c>
      <c r="R61" s="5" t="s">
        <v>1</v>
      </c>
      <c r="S61" s="26" t="s">
        <v>1</v>
      </c>
      <c r="T61" s="26" t="s">
        <v>1</v>
      </c>
      <c r="U61" s="87">
        <v>222000</v>
      </c>
      <c r="V61" s="86">
        <f t="shared" si="1"/>
        <v>248640.00000000003</v>
      </c>
      <c r="W61" s="27" t="s">
        <v>53</v>
      </c>
      <c r="X61" s="28" t="s">
        <v>43</v>
      </c>
      <c r="Y61" s="28" t="s">
        <v>1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</row>
    <row r="62" spans="1:39" s="29" customFormat="1" ht="51" customHeight="1" x14ac:dyDescent="0.3">
      <c r="A62" s="24"/>
      <c r="B62" s="25" t="s">
        <v>136</v>
      </c>
      <c r="C62" s="32" t="s">
        <v>291</v>
      </c>
      <c r="D62" s="26" t="s">
        <v>137</v>
      </c>
      <c r="E62" s="26" t="s">
        <v>138</v>
      </c>
      <c r="F62" s="26" t="s">
        <v>138</v>
      </c>
      <c r="G62" s="26" t="s">
        <v>1</v>
      </c>
      <c r="H62" s="5" t="s">
        <v>32</v>
      </c>
      <c r="I62" s="6">
        <v>100</v>
      </c>
      <c r="J62" s="26" t="s">
        <v>33</v>
      </c>
      <c r="K62" s="26" t="s">
        <v>34</v>
      </c>
      <c r="L62" s="32" t="s">
        <v>266</v>
      </c>
      <c r="M62" s="26" t="s">
        <v>34</v>
      </c>
      <c r="N62" s="26" t="s">
        <v>37</v>
      </c>
      <c r="O62" s="26" t="s">
        <v>38</v>
      </c>
      <c r="P62" s="26" t="s">
        <v>39</v>
      </c>
      <c r="Q62" s="5" t="s">
        <v>1</v>
      </c>
      <c r="R62" s="5" t="s">
        <v>1</v>
      </c>
      <c r="S62" s="26" t="s">
        <v>1</v>
      </c>
      <c r="T62" s="26" t="s">
        <v>1</v>
      </c>
      <c r="U62" s="87">
        <v>753942</v>
      </c>
      <c r="V62" s="86">
        <f t="shared" si="1"/>
        <v>844415.04</v>
      </c>
      <c r="W62" s="27" t="s">
        <v>53</v>
      </c>
      <c r="X62" s="28" t="s">
        <v>43</v>
      </c>
      <c r="Y62" s="28" t="s">
        <v>1</v>
      </c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</row>
    <row r="63" spans="1:39" s="29" customFormat="1" ht="51" customHeight="1" x14ac:dyDescent="0.3">
      <c r="A63" s="24"/>
      <c r="B63" s="25" t="s">
        <v>139</v>
      </c>
      <c r="C63" s="32" t="s">
        <v>291</v>
      </c>
      <c r="D63" s="26" t="s">
        <v>140</v>
      </c>
      <c r="E63" s="26" t="s">
        <v>141</v>
      </c>
      <c r="F63" s="26" t="s">
        <v>142</v>
      </c>
      <c r="G63" s="26" t="s">
        <v>1</v>
      </c>
      <c r="H63" s="5" t="s">
        <v>32</v>
      </c>
      <c r="I63" s="6">
        <v>100</v>
      </c>
      <c r="J63" s="26" t="s">
        <v>33</v>
      </c>
      <c r="K63" s="26" t="s">
        <v>34</v>
      </c>
      <c r="L63" s="32" t="s">
        <v>267</v>
      </c>
      <c r="M63" s="26" t="s">
        <v>36</v>
      </c>
      <c r="N63" s="26" t="s">
        <v>37</v>
      </c>
      <c r="O63" s="26" t="s">
        <v>38</v>
      </c>
      <c r="P63" s="26" t="s">
        <v>39</v>
      </c>
      <c r="Q63" s="5" t="s">
        <v>1</v>
      </c>
      <c r="R63" s="5" t="s">
        <v>1</v>
      </c>
      <c r="S63" s="26" t="s">
        <v>1</v>
      </c>
      <c r="T63" s="26" t="s">
        <v>1</v>
      </c>
      <c r="U63" s="87">
        <v>753942</v>
      </c>
      <c r="V63" s="86">
        <f t="shared" si="1"/>
        <v>844415.04</v>
      </c>
      <c r="W63" s="27" t="s">
        <v>53</v>
      </c>
      <c r="X63" s="28" t="s">
        <v>43</v>
      </c>
      <c r="Y63" s="28" t="s">
        <v>1</v>
      </c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</row>
    <row r="64" spans="1:39" s="29" customFormat="1" ht="51" customHeight="1" x14ac:dyDescent="0.3">
      <c r="A64" s="24"/>
      <c r="B64" s="25" t="s">
        <v>143</v>
      </c>
      <c r="C64" s="32" t="s">
        <v>291</v>
      </c>
      <c r="D64" s="26" t="s">
        <v>144</v>
      </c>
      <c r="E64" s="26" t="s">
        <v>145</v>
      </c>
      <c r="F64" s="26" t="s">
        <v>146</v>
      </c>
      <c r="G64" s="26" t="s">
        <v>1</v>
      </c>
      <c r="H64" s="5" t="s">
        <v>32</v>
      </c>
      <c r="I64" s="6">
        <v>100</v>
      </c>
      <c r="J64" s="26" t="s">
        <v>33</v>
      </c>
      <c r="K64" s="26" t="s">
        <v>34</v>
      </c>
      <c r="L64" s="32" t="s">
        <v>264</v>
      </c>
      <c r="M64" s="26" t="s">
        <v>36</v>
      </c>
      <c r="N64" s="26" t="s">
        <v>37</v>
      </c>
      <c r="O64" s="26" t="s">
        <v>38</v>
      </c>
      <c r="P64" s="26" t="s">
        <v>39</v>
      </c>
      <c r="Q64" s="5" t="s">
        <v>1</v>
      </c>
      <c r="R64" s="5" t="s">
        <v>1</v>
      </c>
      <c r="S64" s="26" t="s">
        <v>1</v>
      </c>
      <c r="T64" s="26" t="s">
        <v>1</v>
      </c>
      <c r="U64" s="87">
        <v>150000</v>
      </c>
      <c r="V64" s="86">
        <f t="shared" si="1"/>
        <v>168000.00000000003</v>
      </c>
      <c r="W64" s="27" t="s">
        <v>53</v>
      </c>
      <c r="X64" s="28" t="s">
        <v>43</v>
      </c>
      <c r="Y64" s="28" t="s">
        <v>1</v>
      </c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 s="29" customFormat="1" ht="51" customHeight="1" x14ac:dyDescent="0.3">
      <c r="A65" s="24"/>
      <c r="B65" s="25" t="s">
        <v>147</v>
      </c>
      <c r="C65" s="32" t="s">
        <v>291</v>
      </c>
      <c r="D65" s="26" t="s">
        <v>148</v>
      </c>
      <c r="E65" s="26" t="s">
        <v>149</v>
      </c>
      <c r="F65" s="26" t="s">
        <v>150</v>
      </c>
      <c r="G65" s="26" t="s">
        <v>1</v>
      </c>
      <c r="H65" s="5" t="s">
        <v>32</v>
      </c>
      <c r="I65" s="6">
        <v>100</v>
      </c>
      <c r="J65" s="26" t="s">
        <v>33</v>
      </c>
      <c r="K65" s="26" t="s">
        <v>34</v>
      </c>
      <c r="L65" s="26" t="s">
        <v>96</v>
      </c>
      <c r="M65" s="26" t="s">
        <v>34</v>
      </c>
      <c r="N65" s="26" t="s">
        <v>37</v>
      </c>
      <c r="O65" s="26" t="s">
        <v>38</v>
      </c>
      <c r="P65" s="26" t="s">
        <v>39</v>
      </c>
      <c r="Q65" s="5" t="s">
        <v>1</v>
      </c>
      <c r="R65" s="5" t="s">
        <v>1</v>
      </c>
      <c r="S65" s="26" t="s">
        <v>1</v>
      </c>
      <c r="T65" s="26" t="s">
        <v>1</v>
      </c>
      <c r="U65" s="87">
        <v>120000</v>
      </c>
      <c r="V65" s="86">
        <f t="shared" si="1"/>
        <v>134400</v>
      </c>
      <c r="W65" s="27" t="s">
        <v>53</v>
      </c>
      <c r="X65" s="28" t="s">
        <v>43</v>
      </c>
      <c r="Y65" s="28" t="s">
        <v>1</v>
      </c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 s="29" customFormat="1" ht="51" customHeight="1" x14ac:dyDescent="0.3">
      <c r="A66" s="24"/>
      <c r="B66" s="25" t="s">
        <v>151</v>
      </c>
      <c r="C66" s="32" t="s">
        <v>291</v>
      </c>
      <c r="D66" s="26" t="s">
        <v>152</v>
      </c>
      <c r="E66" s="26" t="s">
        <v>149</v>
      </c>
      <c r="F66" s="26" t="s">
        <v>153</v>
      </c>
      <c r="G66" s="26" t="s">
        <v>1</v>
      </c>
      <c r="H66" s="5" t="s">
        <v>32</v>
      </c>
      <c r="I66" s="6">
        <v>100</v>
      </c>
      <c r="J66" s="26" t="s">
        <v>33</v>
      </c>
      <c r="K66" s="26" t="s">
        <v>34</v>
      </c>
      <c r="L66" s="26" t="s">
        <v>96</v>
      </c>
      <c r="M66" s="26" t="s">
        <v>34</v>
      </c>
      <c r="N66" s="26" t="s">
        <v>37</v>
      </c>
      <c r="O66" s="26" t="s">
        <v>38</v>
      </c>
      <c r="P66" s="26" t="s">
        <v>39</v>
      </c>
      <c r="Q66" s="5" t="s">
        <v>1</v>
      </c>
      <c r="R66" s="5" t="s">
        <v>1</v>
      </c>
      <c r="S66" s="26" t="s">
        <v>1</v>
      </c>
      <c r="T66" s="26" t="s">
        <v>1</v>
      </c>
      <c r="U66" s="87">
        <v>600000</v>
      </c>
      <c r="V66" s="86">
        <f t="shared" si="1"/>
        <v>672000.00000000012</v>
      </c>
      <c r="W66" s="27" t="s">
        <v>53</v>
      </c>
      <c r="X66" s="28" t="s">
        <v>43</v>
      </c>
      <c r="Y66" s="28" t="s">
        <v>1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</row>
    <row r="67" spans="1:39" s="29" customFormat="1" ht="51" customHeight="1" x14ac:dyDescent="0.3">
      <c r="A67" s="24"/>
      <c r="B67" s="25" t="s">
        <v>154</v>
      </c>
      <c r="C67" s="32" t="s">
        <v>291</v>
      </c>
      <c r="D67" s="26" t="s">
        <v>155</v>
      </c>
      <c r="E67" s="26" t="s">
        <v>156</v>
      </c>
      <c r="F67" s="26" t="s">
        <v>157</v>
      </c>
      <c r="G67" s="26" t="s">
        <v>1</v>
      </c>
      <c r="H67" s="5" t="s">
        <v>32</v>
      </c>
      <c r="I67" s="6">
        <v>100</v>
      </c>
      <c r="J67" s="26" t="s">
        <v>33</v>
      </c>
      <c r="K67" s="26" t="s">
        <v>34</v>
      </c>
      <c r="L67" s="26" t="s">
        <v>96</v>
      </c>
      <c r="M67" s="26" t="s">
        <v>34</v>
      </c>
      <c r="N67" s="26" t="s">
        <v>37</v>
      </c>
      <c r="O67" s="26" t="s">
        <v>38</v>
      </c>
      <c r="P67" s="26" t="s">
        <v>39</v>
      </c>
      <c r="Q67" s="5" t="s">
        <v>1</v>
      </c>
      <c r="R67" s="5" t="s">
        <v>1</v>
      </c>
      <c r="S67" s="26" t="s">
        <v>1</v>
      </c>
      <c r="T67" s="26" t="s">
        <v>1</v>
      </c>
      <c r="U67" s="87">
        <v>411000</v>
      </c>
      <c r="V67" s="86">
        <f t="shared" si="1"/>
        <v>460320.00000000006</v>
      </c>
      <c r="W67" s="27" t="s">
        <v>53</v>
      </c>
      <c r="X67" s="28" t="s">
        <v>43</v>
      </c>
      <c r="Y67" s="28" t="s">
        <v>1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s="29" customFormat="1" ht="51" customHeight="1" x14ac:dyDescent="0.3">
      <c r="A68" s="24"/>
      <c r="B68" s="25" t="s">
        <v>158</v>
      </c>
      <c r="C68" s="32" t="s">
        <v>291</v>
      </c>
      <c r="D68" s="26" t="s">
        <v>155</v>
      </c>
      <c r="E68" s="26" t="s">
        <v>156</v>
      </c>
      <c r="F68" s="26" t="s">
        <v>157</v>
      </c>
      <c r="G68" s="26" t="s">
        <v>1</v>
      </c>
      <c r="H68" s="5" t="s">
        <v>32</v>
      </c>
      <c r="I68" s="6">
        <v>100</v>
      </c>
      <c r="J68" s="26" t="s">
        <v>33</v>
      </c>
      <c r="K68" s="26" t="s">
        <v>34</v>
      </c>
      <c r="L68" s="26" t="s">
        <v>96</v>
      </c>
      <c r="M68" s="26" t="s">
        <v>36</v>
      </c>
      <c r="N68" s="26" t="s">
        <v>37</v>
      </c>
      <c r="O68" s="26" t="s">
        <v>38</v>
      </c>
      <c r="P68" s="26" t="s">
        <v>39</v>
      </c>
      <c r="Q68" s="5" t="s">
        <v>1</v>
      </c>
      <c r="R68" s="5" t="s">
        <v>1</v>
      </c>
      <c r="S68" s="26" t="s">
        <v>1</v>
      </c>
      <c r="T68" s="26" t="s">
        <v>1</v>
      </c>
      <c r="U68" s="87">
        <v>542000</v>
      </c>
      <c r="V68" s="86">
        <f t="shared" si="1"/>
        <v>607040</v>
      </c>
      <c r="W68" s="27" t="s">
        <v>53</v>
      </c>
      <c r="X68" s="28" t="s">
        <v>43</v>
      </c>
      <c r="Y68" s="28" t="s">
        <v>1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s="29" customFormat="1" ht="51" customHeight="1" x14ac:dyDescent="0.3">
      <c r="A69" s="24"/>
      <c r="B69" s="25" t="s">
        <v>159</v>
      </c>
      <c r="C69" s="32" t="s">
        <v>291</v>
      </c>
      <c r="D69" s="26" t="s">
        <v>160</v>
      </c>
      <c r="E69" s="26" t="s">
        <v>161</v>
      </c>
      <c r="F69" s="26" t="s">
        <v>162</v>
      </c>
      <c r="G69" s="26" t="s">
        <v>1</v>
      </c>
      <c r="H69" s="5" t="s">
        <v>32</v>
      </c>
      <c r="I69" s="6">
        <v>100</v>
      </c>
      <c r="J69" s="26" t="s">
        <v>33</v>
      </c>
      <c r="K69" s="26" t="s">
        <v>34</v>
      </c>
      <c r="L69" s="26" t="s">
        <v>96</v>
      </c>
      <c r="M69" s="26" t="s">
        <v>36</v>
      </c>
      <c r="N69" s="26" t="s">
        <v>37</v>
      </c>
      <c r="O69" s="26" t="s">
        <v>38</v>
      </c>
      <c r="P69" s="26" t="s">
        <v>39</v>
      </c>
      <c r="Q69" s="5" t="s">
        <v>1</v>
      </c>
      <c r="R69" s="5" t="s">
        <v>1</v>
      </c>
      <c r="S69" s="26" t="s">
        <v>1</v>
      </c>
      <c r="T69" s="26" t="s">
        <v>1</v>
      </c>
      <c r="U69" s="87">
        <v>240000</v>
      </c>
      <c r="V69" s="86">
        <f t="shared" si="1"/>
        <v>268800</v>
      </c>
      <c r="W69" s="27" t="s">
        <v>53</v>
      </c>
      <c r="X69" s="28" t="s">
        <v>43</v>
      </c>
      <c r="Y69" s="28" t="s">
        <v>1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 s="29" customFormat="1" ht="51" customHeight="1" x14ac:dyDescent="0.3">
      <c r="A70" s="24"/>
      <c r="B70" s="25" t="s">
        <v>163</v>
      </c>
      <c r="C70" s="32" t="s">
        <v>291</v>
      </c>
      <c r="D70" s="26" t="s">
        <v>164</v>
      </c>
      <c r="E70" s="26" t="s">
        <v>165</v>
      </c>
      <c r="F70" s="26" t="s">
        <v>166</v>
      </c>
      <c r="G70" s="26" t="s">
        <v>1</v>
      </c>
      <c r="H70" s="5" t="s">
        <v>32</v>
      </c>
      <c r="I70" s="6">
        <v>100</v>
      </c>
      <c r="J70" s="26" t="s">
        <v>33</v>
      </c>
      <c r="K70" s="26" t="s">
        <v>34</v>
      </c>
      <c r="L70" s="26" t="s">
        <v>96</v>
      </c>
      <c r="M70" s="26" t="s">
        <v>36</v>
      </c>
      <c r="N70" s="26" t="s">
        <v>37</v>
      </c>
      <c r="O70" s="26" t="s">
        <v>38</v>
      </c>
      <c r="P70" s="26" t="s">
        <v>39</v>
      </c>
      <c r="Q70" s="5" t="s">
        <v>1</v>
      </c>
      <c r="R70" s="5" t="s">
        <v>1</v>
      </c>
      <c r="S70" s="26" t="s">
        <v>1</v>
      </c>
      <c r="T70" s="26" t="s">
        <v>1</v>
      </c>
      <c r="U70" s="87">
        <v>5000</v>
      </c>
      <c r="V70" s="86">
        <f t="shared" si="1"/>
        <v>5600.0000000000009</v>
      </c>
      <c r="W70" s="27" t="s">
        <v>53</v>
      </c>
      <c r="X70" s="28" t="s">
        <v>43</v>
      </c>
      <c r="Y70" s="28" t="s">
        <v>1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s="29" customFormat="1" ht="51" customHeight="1" x14ac:dyDescent="0.3">
      <c r="A71" s="24"/>
      <c r="B71" s="25" t="s">
        <v>167</v>
      </c>
      <c r="C71" s="32" t="s">
        <v>291</v>
      </c>
      <c r="D71" s="26" t="s">
        <v>168</v>
      </c>
      <c r="E71" s="26" t="s">
        <v>169</v>
      </c>
      <c r="F71" s="26" t="s">
        <v>170</v>
      </c>
      <c r="G71" s="26" t="s">
        <v>1</v>
      </c>
      <c r="H71" s="5" t="s">
        <v>32</v>
      </c>
      <c r="I71" s="6">
        <v>100</v>
      </c>
      <c r="J71" s="26" t="s">
        <v>33</v>
      </c>
      <c r="K71" s="26" t="s">
        <v>34</v>
      </c>
      <c r="L71" s="26" t="s">
        <v>96</v>
      </c>
      <c r="M71" s="26" t="s">
        <v>34</v>
      </c>
      <c r="N71" s="26" t="s">
        <v>37</v>
      </c>
      <c r="O71" s="26" t="s">
        <v>38</v>
      </c>
      <c r="P71" s="26" t="s">
        <v>39</v>
      </c>
      <c r="Q71" s="5" t="s">
        <v>1</v>
      </c>
      <c r="R71" s="5" t="s">
        <v>1</v>
      </c>
      <c r="S71" s="26" t="s">
        <v>1</v>
      </c>
      <c r="T71" s="26" t="s">
        <v>1</v>
      </c>
      <c r="U71" s="87">
        <v>163200</v>
      </c>
      <c r="V71" s="86">
        <f t="shared" si="1"/>
        <v>182784.00000000003</v>
      </c>
      <c r="W71" s="27" t="s">
        <v>53</v>
      </c>
      <c r="X71" s="28" t="s">
        <v>43</v>
      </c>
      <c r="Y71" s="28" t="s">
        <v>1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 s="29" customFormat="1" ht="51" customHeight="1" x14ac:dyDescent="0.3">
      <c r="A72" s="24"/>
      <c r="B72" s="25" t="s">
        <v>171</v>
      </c>
      <c r="C72" s="32" t="s">
        <v>291</v>
      </c>
      <c r="D72" s="26" t="s">
        <v>172</v>
      </c>
      <c r="E72" s="26" t="s">
        <v>173</v>
      </c>
      <c r="F72" s="26" t="s">
        <v>174</v>
      </c>
      <c r="G72" s="26" t="s">
        <v>1</v>
      </c>
      <c r="H72" s="5" t="s">
        <v>32</v>
      </c>
      <c r="I72" s="6">
        <v>100</v>
      </c>
      <c r="J72" s="26" t="s">
        <v>33</v>
      </c>
      <c r="K72" s="26" t="s">
        <v>34</v>
      </c>
      <c r="L72" s="26" t="s">
        <v>96</v>
      </c>
      <c r="M72" s="26" t="s">
        <v>34</v>
      </c>
      <c r="N72" s="26" t="s">
        <v>37</v>
      </c>
      <c r="O72" s="26" t="s">
        <v>38</v>
      </c>
      <c r="P72" s="26" t="s">
        <v>39</v>
      </c>
      <c r="Q72" s="5" t="s">
        <v>1</v>
      </c>
      <c r="R72" s="5" t="s">
        <v>1</v>
      </c>
      <c r="S72" s="26" t="s">
        <v>1</v>
      </c>
      <c r="T72" s="26" t="s">
        <v>1</v>
      </c>
      <c r="U72" s="87">
        <v>163200</v>
      </c>
      <c r="V72" s="86">
        <f t="shared" si="1"/>
        <v>182784.00000000003</v>
      </c>
      <c r="W72" s="27" t="s">
        <v>53</v>
      </c>
      <c r="X72" s="28" t="s">
        <v>43</v>
      </c>
      <c r="Y72" s="28" t="s">
        <v>1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9" s="29" customFormat="1" ht="51" customHeight="1" x14ac:dyDescent="0.3">
      <c r="A73" s="24"/>
      <c r="B73" s="25" t="s">
        <v>175</v>
      </c>
      <c r="C73" s="32" t="s">
        <v>291</v>
      </c>
      <c r="D73" s="26" t="s">
        <v>176</v>
      </c>
      <c r="E73" s="26" t="s">
        <v>177</v>
      </c>
      <c r="F73" s="26" t="s">
        <v>178</v>
      </c>
      <c r="G73" s="26" t="s">
        <v>1</v>
      </c>
      <c r="H73" s="5" t="s">
        <v>32</v>
      </c>
      <c r="I73" s="6">
        <v>100</v>
      </c>
      <c r="J73" s="26" t="s">
        <v>33</v>
      </c>
      <c r="K73" s="26" t="s">
        <v>34</v>
      </c>
      <c r="L73" s="26" t="s">
        <v>96</v>
      </c>
      <c r="M73" s="26" t="s">
        <v>36</v>
      </c>
      <c r="N73" s="26" t="s">
        <v>37</v>
      </c>
      <c r="O73" s="26" t="s">
        <v>38</v>
      </c>
      <c r="P73" s="26" t="s">
        <v>39</v>
      </c>
      <c r="Q73" s="5" t="s">
        <v>1</v>
      </c>
      <c r="R73" s="5" t="s">
        <v>1</v>
      </c>
      <c r="S73" s="26" t="s">
        <v>1</v>
      </c>
      <c r="T73" s="26" t="s">
        <v>1</v>
      </c>
      <c r="U73" s="87">
        <v>50000</v>
      </c>
      <c r="V73" s="86">
        <f t="shared" si="1"/>
        <v>56000.000000000007</v>
      </c>
      <c r="W73" s="27" t="s">
        <v>53</v>
      </c>
      <c r="X73" s="28" t="s">
        <v>43</v>
      </c>
      <c r="Y73" s="28" t="s">
        <v>1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9" s="29" customFormat="1" ht="51" customHeight="1" x14ac:dyDescent="0.3">
      <c r="A74" s="24"/>
      <c r="B74" s="25" t="s">
        <v>179</v>
      </c>
      <c r="C74" s="32" t="s">
        <v>291</v>
      </c>
      <c r="D74" s="26" t="s">
        <v>180</v>
      </c>
      <c r="E74" s="26" t="s">
        <v>181</v>
      </c>
      <c r="F74" s="26" t="s">
        <v>182</v>
      </c>
      <c r="G74" s="26" t="s">
        <v>1</v>
      </c>
      <c r="H74" s="5" t="s">
        <v>32</v>
      </c>
      <c r="I74" s="6">
        <v>100</v>
      </c>
      <c r="J74" s="26" t="s">
        <v>33</v>
      </c>
      <c r="K74" s="26" t="s">
        <v>34</v>
      </c>
      <c r="L74" s="26" t="s">
        <v>96</v>
      </c>
      <c r="M74" s="26" t="s">
        <v>36</v>
      </c>
      <c r="N74" s="26" t="s">
        <v>37</v>
      </c>
      <c r="O74" s="26" t="s">
        <v>38</v>
      </c>
      <c r="P74" s="26" t="s">
        <v>39</v>
      </c>
      <c r="Q74" s="5" t="s">
        <v>1</v>
      </c>
      <c r="R74" s="5" t="s">
        <v>1</v>
      </c>
      <c r="S74" s="26" t="s">
        <v>1</v>
      </c>
      <c r="T74" s="26" t="s">
        <v>1</v>
      </c>
      <c r="U74" s="87">
        <v>420000</v>
      </c>
      <c r="V74" s="86">
        <f t="shared" si="1"/>
        <v>470400.00000000006</v>
      </c>
      <c r="W74" s="27" t="s">
        <v>53</v>
      </c>
      <c r="X74" s="28" t="s">
        <v>43</v>
      </c>
      <c r="Y74" s="28" t="s">
        <v>1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 s="29" customFormat="1" ht="51" customHeight="1" x14ac:dyDescent="0.3">
      <c r="A75" s="24"/>
      <c r="B75" s="25" t="s">
        <v>183</v>
      </c>
      <c r="C75" s="32" t="s">
        <v>291</v>
      </c>
      <c r="D75" s="26" t="s">
        <v>184</v>
      </c>
      <c r="E75" s="26" t="s">
        <v>185</v>
      </c>
      <c r="F75" s="26" t="s">
        <v>186</v>
      </c>
      <c r="G75" s="26" t="s">
        <v>187</v>
      </c>
      <c r="H75" s="5" t="s">
        <v>32</v>
      </c>
      <c r="I75" s="6">
        <v>100</v>
      </c>
      <c r="J75" s="26" t="s">
        <v>33</v>
      </c>
      <c r="K75" s="26" t="s">
        <v>34</v>
      </c>
      <c r="L75" s="26" t="s">
        <v>35</v>
      </c>
      <c r="M75" s="26" t="s">
        <v>36</v>
      </c>
      <c r="N75" s="26" t="s">
        <v>37</v>
      </c>
      <c r="O75" s="26" t="s">
        <v>38</v>
      </c>
      <c r="P75" s="26" t="s">
        <v>39</v>
      </c>
      <c r="Q75" s="5" t="s">
        <v>1</v>
      </c>
      <c r="R75" s="5" t="s">
        <v>1</v>
      </c>
      <c r="S75" s="26" t="s">
        <v>1</v>
      </c>
      <c r="T75" s="26" t="s">
        <v>1</v>
      </c>
      <c r="U75" s="87">
        <v>100980</v>
      </c>
      <c r="V75" s="86">
        <f t="shared" si="1"/>
        <v>113097.60000000001</v>
      </c>
      <c r="W75" s="27" t="s">
        <v>42</v>
      </c>
      <c r="X75" s="28" t="s">
        <v>43</v>
      </c>
      <c r="Y75" s="28" t="s">
        <v>1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 s="29" customFormat="1" ht="51" customHeight="1" x14ac:dyDescent="0.3">
      <c r="A76" s="24"/>
      <c r="B76" s="25" t="s">
        <v>188</v>
      </c>
      <c r="C76" s="32" t="s">
        <v>291</v>
      </c>
      <c r="D76" s="26" t="s">
        <v>184</v>
      </c>
      <c r="E76" s="26" t="s">
        <v>185</v>
      </c>
      <c r="F76" s="26" t="s">
        <v>186</v>
      </c>
      <c r="G76" s="26" t="s">
        <v>187</v>
      </c>
      <c r="H76" s="5" t="s">
        <v>32</v>
      </c>
      <c r="I76" s="6">
        <v>100</v>
      </c>
      <c r="J76" s="26" t="s">
        <v>33</v>
      </c>
      <c r="K76" s="26" t="s">
        <v>34</v>
      </c>
      <c r="L76" s="26" t="s">
        <v>35</v>
      </c>
      <c r="M76" s="26" t="s">
        <v>45</v>
      </c>
      <c r="N76" s="26" t="s">
        <v>37</v>
      </c>
      <c r="O76" s="26" t="s">
        <v>38</v>
      </c>
      <c r="P76" s="26" t="s">
        <v>39</v>
      </c>
      <c r="Q76" s="5" t="s">
        <v>1</v>
      </c>
      <c r="R76" s="5" t="s">
        <v>1</v>
      </c>
      <c r="S76" s="26" t="s">
        <v>1</v>
      </c>
      <c r="T76" s="26" t="s">
        <v>1</v>
      </c>
      <c r="U76" s="87">
        <v>58966.96</v>
      </c>
      <c r="V76" s="86">
        <f t="shared" si="1"/>
        <v>66042.995200000005</v>
      </c>
      <c r="W76" s="27" t="s">
        <v>42</v>
      </c>
      <c r="X76" s="28" t="s">
        <v>43</v>
      </c>
      <c r="Y76" s="28" t="s">
        <v>1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 s="29" customFormat="1" ht="51" customHeight="1" x14ac:dyDescent="0.3">
      <c r="A77" s="24"/>
      <c r="B77" s="25" t="s">
        <v>189</v>
      </c>
      <c r="C77" s="32" t="s">
        <v>291</v>
      </c>
      <c r="D77" s="26" t="s">
        <v>190</v>
      </c>
      <c r="E77" s="26" t="s">
        <v>191</v>
      </c>
      <c r="F77" s="26" t="s">
        <v>192</v>
      </c>
      <c r="G77" s="26" t="s">
        <v>193</v>
      </c>
      <c r="H77" s="5" t="s">
        <v>32</v>
      </c>
      <c r="I77" s="6">
        <v>100</v>
      </c>
      <c r="J77" s="26" t="s">
        <v>33</v>
      </c>
      <c r="K77" s="26" t="s">
        <v>34</v>
      </c>
      <c r="L77" s="26" t="s">
        <v>96</v>
      </c>
      <c r="M77" s="26" t="s">
        <v>36</v>
      </c>
      <c r="N77" s="26" t="s">
        <v>37</v>
      </c>
      <c r="O77" s="26" t="s">
        <v>38</v>
      </c>
      <c r="P77" s="26" t="s">
        <v>39</v>
      </c>
      <c r="Q77" s="5" t="s">
        <v>1</v>
      </c>
      <c r="R77" s="5" t="s">
        <v>1</v>
      </c>
      <c r="S77" s="26" t="s">
        <v>1</v>
      </c>
      <c r="T77" s="26" t="s">
        <v>1</v>
      </c>
      <c r="U77" s="87">
        <v>125000</v>
      </c>
      <c r="V77" s="86">
        <f t="shared" si="1"/>
        <v>140000</v>
      </c>
      <c r="W77" s="27" t="s">
        <v>53</v>
      </c>
      <c r="X77" s="28" t="s">
        <v>43</v>
      </c>
      <c r="Y77" s="28" t="s">
        <v>1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 s="29" customFormat="1" ht="51" customHeight="1" x14ac:dyDescent="0.3">
      <c r="A78" s="24"/>
      <c r="B78" s="25" t="s">
        <v>194</v>
      </c>
      <c r="C78" s="32" t="s">
        <v>291</v>
      </c>
      <c r="D78" s="26" t="s">
        <v>195</v>
      </c>
      <c r="E78" s="26" t="s">
        <v>196</v>
      </c>
      <c r="F78" s="26" t="s">
        <v>197</v>
      </c>
      <c r="G78" s="26" t="s">
        <v>198</v>
      </c>
      <c r="H78" s="5" t="s">
        <v>32</v>
      </c>
      <c r="I78" s="6">
        <v>100</v>
      </c>
      <c r="J78" s="26" t="s">
        <v>33</v>
      </c>
      <c r="K78" s="26" t="s">
        <v>34</v>
      </c>
      <c r="L78" s="26" t="s">
        <v>96</v>
      </c>
      <c r="M78" s="26" t="s">
        <v>36</v>
      </c>
      <c r="N78" s="26" t="s">
        <v>37</v>
      </c>
      <c r="O78" s="26" t="s">
        <v>38</v>
      </c>
      <c r="P78" s="26" t="s">
        <v>39</v>
      </c>
      <c r="Q78" s="5" t="s">
        <v>1</v>
      </c>
      <c r="R78" s="5" t="s">
        <v>1</v>
      </c>
      <c r="S78" s="26" t="s">
        <v>1</v>
      </c>
      <c r="T78" s="26" t="s">
        <v>1</v>
      </c>
      <c r="U78" s="87">
        <v>120000</v>
      </c>
      <c r="V78" s="86">
        <f t="shared" si="1"/>
        <v>134400</v>
      </c>
      <c r="W78" s="27" t="s">
        <v>53</v>
      </c>
      <c r="X78" s="28" t="s">
        <v>43</v>
      </c>
      <c r="Y78" s="28" t="s">
        <v>1</v>
      </c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s="29" customFormat="1" ht="51" customHeight="1" x14ac:dyDescent="0.3">
      <c r="A79" s="24"/>
      <c r="B79" s="25" t="s">
        <v>199</v>
      </c>
      <c r="C79" s="32" t="s">
        <v>291</v>
      </c>
      <c r="D79" s="26" t="s">
        <v>200</v>
      </c>
      <c r="E79" s="26" t="s">
        <v>201</v>
      </c>
      <c r="F79" s="26" t="s">
        <v>201</v>
      </c>
      <c r="G79" s="26" t="s">
        <v>1</v>
      </c>
      <c r="H79" s="5" t="s">
        <v>32</v>
      </c>
      <c r="I79" s="6">
        <v>100</v>
      </c>
      <c r="J79" s="26" t="s">
        <v>33</v>
      </c>
      <c r="K79" s="26" t="s">
        <v>34</v>
      </c>
      <c r="L79" s="26" t="s">
        <v>35</v>
      </c>
      <c r="M79" s="26" t="s">
        <v>34</v>
      </c>
      <c r="N79" s="26" t="s">
        <v>37</v>
      </c>
      <c r="O79" s="26" t="s">
        <v>38</v>
      </c>
      <c r="P79" s="26" t="s">
        <v>39</v>
      </c>
      <c r="Q79" s="5" t="s">
        <v>1</v>
      </c>
      <c r="R79" s="5" t="s">
        <v>1</v>
      </c>
      <c r="S79" s="26" t="s">
        <v>1</v>
      </c>
      <c r="T79" s="26" t="s">
        <v>1</v>
      </c>
      <c r="U79" s="87">
        <v>9000000</v>
      </c>
      <c r="V79" s="86">
        <f t="shared" si="1"/>
        <v>10080000.000000002</v>
      </c>
      <c r="W79" s="27" t="s">
        <v>53</v>
      </c>
      <c r="X79" s="28" t="s">
        <v>43</v>
      </c>
      <c r="Y79" s="28" t="s">
        <v>1</v>
      </c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s="29" customFormat="1" ht="51" customHeight="1" x14ac:dyDescent="0.3">
      <c r="A80" s="24"/>
      <c r="B80" s="25" t="s">
        <v>202</v>
      </c>
      <c r="C80" s="32" t="s">
        <v>291</v>
      </c>
      <c r="D80" s="26" t="s">
        <v>203</v>
      </c>
      <c r="E80" s="26" t="s">
        <v>204</v>
      </c>
      <c r="F80" s="26" t="s">
        <v>204</v>
      </c>
      <c r="G80" s="26" t="s">
        <v>1</v>
      </c>
      <c r="H80" s="5" t="s">
        <v>32</v>
      </c>
      <c r="I80" s="6">
        <v>100</v>
      </c>
      <c r="J80" s="26" t="s">
        <v>33</v>
      </c>
      <c r="K80" s="26" t="s">
        <v>34</v>
      </c>
      <c r="L80" s="26" t="s">
        <v>35</v>
      </c>
      <c r="M80" s="26" t="s">
        <v>34</v>
      </c>
      <c r="N80" s="26" t="s">
        <v>37</v>
      </c>
      <c r="O80" s="26" t="s">
        <v>205</v>
      </c>
      <c r="P80" s="26" t="s">
        <v>39</v>
      </c>
      <c r="Q80" s="5" t="s">
        <v>1</v>
      </c>
      <c r="R80" s="5" t="s">
        <v>1</v>
      </c>
      <c r="S80" s="26" t="s">
        <v>1</v>
      </c>
      <c r="T80" s="26" t="s">
        <v>1</v>
      </c>
      <c r="U80" s="87">
        <v>333500</v>
      </c>
      <c r="V80" s="86">
        <f t="shared" si="1"/>
        <v>373520.00000000006</v>
      </c>
      <c r="W80" s="27" t="s">
        <v>53</v>
      </c>
      <c r="X80" s="28" t="s">
        <v>43</v>
      </c>
      <c r="Y80" s="28" t="s">
        <v>1</v>
      </c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</row>
    <row r="81" spans="1:39" s="29" customFormat="1" ht="51" customHeight="1" x14ac:dyDescent="0.3">
      <c r="A81" s="24"/>
      <c r="B81" s="25" t="s">
        <v>206</v>
      </c>
      <c r="C81" s="32" t="s">
        <v>291</v>
      </c>
      <c r="D81" s="26" t="s">
        <v>207</v>
      </c>
      <c r="E81" s="26" t="s">
        <v>208</v>
      </c>
      <c r="F81" s="26" t="s">
        <v>208</v>
      </c>
      <c r="G81" s="26" t="s">
        <v>1</v>
      </c>
      <c r="H81" s="5" t="s">
        <v>32</v>
      </c>
      <c r="I81" s="6">
        <v>100</v>
      </c>
      <c r="J81" s="26" t="s">
        <v>33</v>
      </c>
      <c r="K81" s="26" t="s">
        <v>34</v>
      </c>
      <c r="L81" s="26" t="s">
        <v>35</v>
      </c>
      <c r="M81" s="26" t="s">
        <v>34</v>
      </c>
      <c r="N81" s="26" t="s">
        <v>37</v>
      </c>
      <c r="O81" s="26" t="s">
        <v>209</v>
      </c>
      <c r="P81" s="26" t="s">
        <v>39</v>
      </c>
      <c r="Q81" s="5" t="s">
        <v>1</v>
      </c>
      <c r="R81" s="5" t="s">
        <v>1</v>
      </c>
      <c r="S81" s="26" t="s">
        <v>1</v>
      </c>
      <c r="T81" s="26" t="s">
        <v>1</v>
      </c>
      <c r="U81" s="87">
        <v>120000</v>
      </c>
      <c r="V81" s="86">
        <f t="shared" si="1"/>
        <v>134400</v>
      </c>
      <c r="W81" s="27" t="s">
        <v>53</v>
      </c>
      <c r="X81" s="28" t="s">
        <v>43</v>
      </c>
      <c r="Y81" s="28" t="s">
        <v>1</v>
      </c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9" s="29" customFormat="1" ht="51" customHeight="1" x14ac:dyDescent="0.3">
      <c r="A82" s="24"/>
      <c r="B82" s="25" t="s">
        <v>210</v>
      </c>
      <c r="C82" s="32" t="s">
        <v>291</v>
      </c>
      <c r="D82" s="26" t="s">
        <v>207</v>
      </c>
      <c r="E82" s="26" t="s">
        <v>208</v>
      </c>
      <c r="F82" s="26" t="s">
        <v>208</v>
      </c>
      <c r="G82" s="26" t="s">
        <v>1</v>
      </c>
      <c r="H82" s="5" t="s">
        <v>32</v>
      </c>
      <c r="I82" s="6">
        <v>100</v>
      </c>
      <c r="J82" s="26" t="s">
        <v>33</v>
      </c>
      <c r="K82" s="26" t="s">
        <v>34</v>
      </c>
      <c r="L82" s="26" t="s">
        <v>35</v>
      </c>
      <c r="M82" s="26" t="s">
        <v>212</v>
      </c>
      <c r="N82" s="26" t="s">
        <v>37</v>
      </c>
      <c r="O82" s="26" t="s">
        <v>209</v>
      </c>
      <c r="P82" s="26" t="s">
        <v>39</v>
      </c>
      <c r="Q82" s="5" t="s">
        <v>1</v>
      </c>
      <c r="R82" s="5" t="s">
        <v>1</v>
      </c>
      <c r="S82" s="26" t="s">
        <v>1</v>
      </c>
      <c r="T82" s="26" t="s">
        <v>1</v>
      </c>
      <c r="U82" s="87">
        <v>12000</v>
      </c>
      <c r="V82" s="86">
        <f t="shared" si="1"/>
        <v>13440.000000000002</v>
      </c>
      <c r="W82" s="27" t="s">
        <v>53</v>
      </c>
      <c r="X82" s="28" t="s">
        <v>43</v>
      </c>
      <c r="Y82" s="28" t="s">
        <v>1</v>
      </c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 s="29" customFormat="1" ht="51" customHeight="1" x14ac:dyDescent="0.3">
      <c r="A83" s="24"/>
      <c r="B83" s="25" t="s">
        <v>213</v>
      </c>
      <c r="C83" s="32" t="s">
        <v>291</v>
      </c>
      <c r="D83" s="26" t="s">
        <v>214</v>
      </c>
      <c r="E83" s="26" t="s">
        <v>215</v>
      </c>
      <c r="F83" s="26" t="s">
        <v>216</v>
      </c>
      <c r="G83" s="26" t="s">
        <v>1</v>
      </c>
      <c r="H83" s="5" t="s">
        <v>32</v>
      </c>
      <c r="I83" s="6">
        <v>100</v>
      </c>
      <c r="J83" s="26" t="s">
        <v>33</v>
      </c>
      <c r="K83" s="26" t="s">
        <v>34</v>
      </c>
      <c r="L83" s="26" t="s">
        <v>35</v>
      </c>
      <c r="M83" s="26" t="s">
        <v>45</v>
      </c>
      <c r="N83" s="26" t="s">
        <v>37</v>
      </c>
      <c r="O83" s="26" t="s">
        <v>209</v>
      </c>
      <c r="P83" s="26" t="s">
        <v>39</v>
      </c>
      <c r="Q83" s="5" t="s">
        <v>1</v>
      </c>
      <c r="R83" s="5" t="s">
        <v>1</v>
      </c>
      <c r="S83" s="26" t="s">
        <v>1</v>
      </c>
      <c r="T83" s="26" t="s">
        <v>1</v>
      </c>
      <c r="U83" s="87">
        <v>663360</v>
      </c>
      <c r="V83" s="86">
        <f t="shared" si="1"/>
        <v>742963.20000000007</v>
      </c>
      <c r="W83" s="27" t="s">
        <v>53</v>
      </c>
      <c r="X83" s="28" t="s">
        <v>43</v>
      </c>
      <c r="Y83" s="28" t="s">
        <v>1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9" s="29" customFormat="1" ht="51" customHeight="1" x14ac:dyDescent="0.3">
      <c r="A84" s="24"/>
      <c r="B84" s="25" t="s">
        <v>217</v>
      </c>
      <c r="C84" s="32" t="s">
        <v>291</v>
      </c>
      <c r="D84" s="26" t="s">
        <v>115</v>
      </c>
      <c r="E84" s="26" t="s">
        <v>116</v>
      </c>
      <c r="F84" s="26" t="s">
        <v>117</v>
      </c>
      <c r="G84" s="26" t="s">
        <v>1</v>
      </c>
      <c r="H84" s="5" t="s">
        <v>32</v>
      </c>
      <c r="I84" s="6">
        <v>100</v>
      </c>
      <c r="J84" s="26" t="s">
        <v>33</v>
      </c>
      <c r="K84" s="26" t="s">
        <v>34</v>
      </c>
      <c r="L84" s="26" t="s">
        <v>35</v>
      </c>
      <c r="M84" s="26" t="s">
        <v>45</v>
      </c>
      <c r="N84" s="26" t="s">
        <v>37</v>
      </c>
      <c r="O84" s="32" t="s">
        <v>38</v>
      </c>
      <c r="P84" s="26" t="s">
        <v>39</v>
      </c>
      <c r="Q84" s="5" t="s">
        <v>1</v>
      </c>
      <c r="R84" s="5" t="s">
        <v>1</v>
      </c>
      <c r="S84" s="26" t="s">
        <v>1</v>
      </c>
      <c r="T84" s="26" t="s">
        <v>1</v>
      </c>
      <c r="U84" s="87">
        <v>102600</v>
      </c>
      <c r="V84" s="86">
        <f t="shared" si="1"/>
        <v>114912.00000000001</v>
      </c>
      <c r="W84" s="27" t="s">
        <v>53</v>
      </c>
      <c r="X84" s="28" t="s">
        <v>43</v>
      </c>
      <c r="Y84" s="28" t="s">
        <v>1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</row>
    <row r="85" spans="1:39" s="29" customFormat="1" ht="51" customHeight="1" x14ac:dyDescent="0.3">
      <c r="A85" s="24"/>
      <c r="B85" s="34" t="s">
        <v>220</v>
      </c>
      <c r="C85" s="35" t="s">
        <v>291</v>
      </c>
      <c r="D85" s="35" t="s">
        <v>207</v>
      </c>
      <c r="E85" s="35" t="s">
        <v>208</v>
      </c>
      <c r="F85" s="35" t="s">
        <v>208</v>
      </c>
      <c r="G85" s="35" t="s">
        <v>1</v>
      </c>
      <c r="H85" s="35" t="s">
        <v>271</v>
      </c>
      <c r="I85" s="37">
        <v>100</v>
      </c>
      <c r="J85" s="35" t="s">
        <v>33</v>
      </c>
      <c r="K85" s="35" t="s">
        <v>34</v>
      </c>
      <c r="L85" s="35" t="s">
        <v>262</v>
      </c>
      <c r="M85" s="35" t="s">
        <v>293</v>
      </c>
      <c r="N85" s="35" t="s">
        <v>37</v>
      </c>
      <c r="O85" s="35" t="s">
        <v>209</v>
      </c>
      <c r="P85" s="35" t="s">
        <v>39</v>
      </c>
      <c r="Q85" s="35" t="s">
        <v>1</v>
      </c>
      <c r="R85" s="35" t="s">
        <v>1</v>
      </c>
      <c r="S85" s="35" t="s">
        <v>1</v>
      </c>
      <c r="T85" s="35" t="s">
        <v>1</v>
      </c>
      <c r="U85" s="45">
        <v>38000000</v>
      </c>
      <c r="V85" s="46">
        <f t="shared" si="1"/>
        <v>42560000.000000007</v>
      </c>
      <c r="W85" s="34" t="s">
        <v>53</v>
      </c>
      <c r="X85" s="35" t="s">
        <v>43</v>
      </c>
      <c r="Y85" s="35" t="s">
        <v>1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  <row r="86" spans="1:39" ht="12.75" customHeight="1" x14ac:dyDescent="0.3">
      <c r="B86" s="49" t="s">
        <v>218</v>
      </c>
      <c r="C86" s="50"/>
      <c r="D86" s="30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47">
        <f>SUM(U37:U85)</f>
        <v>99964720.879999995</v>
      </c>
      <c r="V86" s="46">
        <f t="shared" si="1"/>
        <v>111960487.3856</v>
      </c>
      <c r="W86" s="8"/>
      <c r="X86" s="31"/>
      <c r="Y86" s="31"/>
    </row>
    <row r="87" spans="1:39" ht="12.75" customHeight="1" x14ac:dyDescent="0.3">
      <c r="B87" s="31"/>
      <c r="C87" s="31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47"/>
      <c r="V87" s="48"/>
      <c r="W87" s="8"/>
      <c r="X87" s="31"/>
      <c r="Y87" s="31"/>
    </row>
    <row r="88" spans="1:39" ht="12.75" customHeight="1" x14ac:dyDescent="0.3">
      <c r="B88" s="9" t="s">
        <v>219</v>
      </c>
      <c r="C88" s="9"/>
      <c r="D88" s="31"/>
      <c r="E88" s="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47">
        <f>U31+U35+U86</f>
        <v>308616334.43200004</v>
      </c>
      <c r="V88" s="46">
        <f t="shared" si="1"/>
        <v>345650294.56384009</v>
      </c>
      <c r="W88" s="8"/>
      <c r="X88" s="31"/>
      <c r="Y88" s="31"/>
    </row>
    <row r="89" spans="1:39" ht="12.75" customHeight="1" x14ac:dyDescent="0.3">
      <c r="B89" s="10"/>
      <c r="C89" s="10"/>
      <c r="D89" s="33"/>
      <c r="E89" s="10"/>
      <c r="F89" s="11"/>
      <c r="G89" s="11"/>
      <c r="H89" s="11"/>
      <c r="I89" s="11"/>
      <c r="J89" s="11"/>
      <c r="K89" s="11"/>
      <c r="L89" s="11"/>
      <c r="M89" s="2"/>
      <c r="N89" s="2"/>
      <c r="O89" s="2"/>
      <c r="P89" s="2"/>
      <c r="Q89" s="2"/>
      <c r="R89" s="2"/>
      <c r="S89" s="2"/>
      <c r="T89" s="2"/>
      <c r="U89" s="90"/>
      <c r="V89" s="90"/>
      <c r="W89" s="2"/>
      <c r="X89" s="16"/>
    </row>
    <row r="90" spans="1:39" ht="12.75" customHeight="1" x14ac:dyDescent="0.3">
      <c r="B90" s="51" t="s">
        <v>258</v>
      </c>
      <c r="C90" s="51"/>
      <c r="D90" s="51"/>
    </row>
    <row r="91" spans="1:39" ht="12.75" customHeight="1" x14ac:dyDescent="0.3">
      <c r="B91" s="51" t="s">
        <v>259</v>
      </c>
      <c r="C91" s="51"/>
      <c r="D91" s="51"/>
    </row>
    <row r="92" spans="1:39" ht="12.75" customHeight="1" x14ac:dyDescent="0.3">
      <c r="B92" s="51" t="s">
        <v>28</v>
      </c>
      <c r="C92" s="51"/>
      <c r="D92" s="51"/>
    </row>
    <row r="93" spans="1:39" ht="12.75" customHeight="1" x14ac:dyDescent="0.3">
      <c r="B93" s="51" t="s">
        <v>260</v>
      </c>
      <c r="C93" s="51"/>
      <c r="D93" s="51"/>
    </row>
    <row r="94" spans="1:39" ht="12.75" customHeight="1" x14ac:dyDescent="0.3">
      <c r="B94" s="51" t="s">
        <v>261</v>
      </c>
      <c r="C94" s="51"/>
      <c r="D94" s="51"/>
    </row>
  </sheetData>
  <mergeCells count="41">
    <mergeCell ref="T7:Y8"/>
    <mergeCell ref="W1:Y1"/>
    <mergeCell ref="C1:P1"/>
    <mergeCell ref="B3:Y3"/>
    <mergeCell ref="B4:C4"/>
    <mergeCell ref="D4:X4"/>
    <mergeCell ref="T5:Y6"/>
    <mergeCell ref="N12:N13"/>
    <mergeCell ref="O12:O13"/>
    <mergeCell ref="P12:P13"/>
    <mergeCell ref="D9:X9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94:D94"/>
    <mergeCell ref="W12:W13"/>
    <mergeCell ref="X12:X13"/>
    <mergeCell ref="Y12:Y13"/>
    <mergeCell ref="Z12:Z13"/>
    <mergeCell ref="B31:C31"/>
    <mergeCell ref="B35:C35"/>
    <mergeCell ref="Q12:Q13"/>
    <mergeCell ref="R12:R13"/>
    <mergeCell ref="S12:S13"/>
    <mergeCell ref="T12:T13"/>
    <mergeCell ref="U12:U13"/>
    <mergeCell ref="V12:V13"/>
    <mergeCell ref="K12:K13"/>
    <mergeCell ref="L12:L13"/>
    <mergeCell ref="M12:M13"/>
    <mergeCell ref="B86:C86"/>
    <mergeCell ref="B90:D90"/>
    <mergeCell ref="B91:D91"/>
    <mergeCell ref="B92:D92"/>
    <mergeCell ref="B93:D93"/>
  </mergeCells>
  <pageMargins left="0.25" right="0.25" top="0.75" bottom="0.75" header="0.3" footer="0.3"/>
  <pageSetup paperSize="9" scale="40" orientation="landscape" r:id="rId1"/>
  <rowBreaks count="1" manualBreakCount="1">
    <brk id="59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Y9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Изменения и дополнения</vt:lpstr>
      <vt:lpstr>Уточненный</vt:lpstr>
      <vt:lpstr>Лист1</vt:lpstr>
      <vt:lpstr>'Изменения и дополнения'!Область_печати</vt:lpstr>
      <vt:lpstr>Уточненный!Область_печати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Ерасыл Актымбаев</cp:lastModifiedBy>
  <cp:lastPrinted>2015-03-19T04:58:40Z</cp:lastPrinted>
  <dcterms:created xsi:type="dcterms:W3CDTF">2015-02-19T05:41:14Z</dcterms:created>
  <dcterms:modified xsi:type="dcterms:W3CDTF">2015-03-19T09:26:07Z</dcterms:modified>
</cp:coreProperties>
</file>