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расыл\Desktop\План 2015\План для размещения на сайт\"/>
    </mc:Choice>
  </mc:AlternateContent>
  <bookViews>
    <workbookView xWindow="0" yWindow="0" windowWidth="23040" windowHeight="8832"/>
  </bookViews>
  <sheets>
    <sheet name="Sheet0" sheetId="1" r:id="rId1"/>
  </sheets>
  <definedNames>
    <definedName name="_xlnm.Print_Area" localSheetId="0">Sheet0!$A$1:$Y$79</definedName>
  </definedNames>
  <calcPr calcId="152511"/>
</workbook>
</file>

<file path=xl/calcChain.xml><?xml version="1.0" encoding="utf-8"?>
<calcChain xmlns="http://schemas.openxmlformats.org/spreadsheetml/2006/main">
  <c r="U18" i="1" l="1"/>
  <c r="V18" i="1" s="1"/>
  <c r="U17" i="1"/>
  <c r="V17" i="1" s="1"/>
  <c r="U71" i="1"/>
  <c r="V71" i="1" s="1"/>
  <c r="U22" i="1"/>
  <c r="V22" i="1" s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1" i="1"/>
  <c r="U19" i="1" l="1"/>
  <c r="V19" i="1" s="1"/>
  <c r="U73" i="1" l="1"/>
  <c r="V73" i="1" s="1"/>
</calcChain>
</file>

<file path=xl/sharedStrings.xml><?xml version="1.0" encoding="utf-8"?>
<sst xmlns="http://schemas.openxmlformats.org/spreadsheetml/2006/main" count="1087" uniqueCount="226">
  <si>
    <t>Приложение №1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</si>
  <si>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/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</si>
  <si>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</si>
  <si>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</si>
  <si>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</si>
  <si>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</si>
  <si>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</si>
  <si>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</si>
  <si>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</si>
  <si>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</si>
  <si>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</si>
  <si>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</si>
  <si>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</si>
  <si>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</si>
  <si>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</si>
  <si>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</si>
  <si>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</si>
  <si>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</si>
  <si>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</si>
  <si>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</si>
  <si>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</si>
  <si>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</si>
  <si>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</si>
  <si>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</si>
  <si>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</si>
  <si>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</si>
  <si>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</si>
  <si>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</si>
  <si>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ТОО "ҚазТрансГаз Өнімдері"</t>
  </si>
  <si>
    <t>06.20.10.00.00.00.20.20.2</t>
  </si>
  <si>
    <t>Газ природный (естественный) в газообразном состоянии</t>
  </si>
  <si>
    <t>для промышленного и коммунально-бытового назначения, Теплота сгорания низшая, МДж/м3  ккал/м3),при 20 °С, 101,325 кПа,не менее 31,8 (7600), массовая концентрация сероводорода, г/м3,не более 0,02, массовая концентрация меркаптановой серы,г/м3,не более 0,03</t>
  </si>
  <si>
    <t>ОИ</t>
  </si>
  <si>
    <t>710000000</t>
  </si>
  <si>
    <t>г. Астана, ул. Кунаева 14/3</t>
  </si>
  <si>
    <t>январь</t>
  </si>
  <si>
    <t>г. Алматы, ул. Гете, 327, АГНКС</t>
  </si>
  <si>
    <t>DDP</t>
  </si>
  <si>
    <t>с даты заключения договора до 31 декабря 2015г., поставка по заявкам Заказчика</t>
  </si>
  <si>
    <t>оплата по факту</t>
  </si>
  <si>
    <t>114</t>
  </si>
  <si>
    <t>Тысяча метров кубических</t>
  </si>
  <si>
    <t>ОВХ</t>
  </si>
  <si>
    <t>2015</t>
  </si>
  <si>
    <t>2 Т</t>
  </si>
  <si>
    <t>г. Рудный, ул. Молодая Гвардия, 2А, АГНКС</t>
  </si>
  <si>
    <t>итого по товарам</t>
  </si>
  <si>
    <t>2.Работы</t>
  </si>
  <si>
    <t>1 Р</t>
  </si>
  <si>
    <t>41.00.40.20.05.00.00</t>
  </si>
  <si>
    <t>Работы строительные по ремонту нежилых зданий и сооружений</t>
  </si>
  <si>
    <t>сентябрь</t>
  </si>
  <si>
    <t>в течение 30 рабочих дней с даты заключения Договора</t>
  </si>
  <si>
    <t>ОПРУ</t>
  </si>
  <si>
    <t>итого по работам</t>
  </si>
  <si>
    <t>3.Услуги</t>
  </si>
  <si>
    <t>1 У</t>
  </si>
  <si>
    <t>35.12.10.10.00.00.00</t>
  </si>
  <si>
    <t>Услуги по передаче электрической энергии по национальной электрической сети</t>
  </si>
  <si>
    <t>Оказание услуг по передаче электрической энергии по национальной электрической сети системным оператором</t>
  </si>
  <si>
    <t>2 У</t>
  </si>
  <si>
    <t>3 У</t>
  </si>
  <si>
    <t>61.10.20.06.00.00.00</t>
  </si>
  <si>
    <t>Услуги предоставления доступа в Интернет</t>
  </si>
  <si>
    <t>Услуги предоставления доступа в Интернет от оператора кабельной инфраструктуры</t>
  </si>
  <si>
    <t>4 У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</si>
  <si>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</si>
  <si>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</si>
  <si>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</si>
  <si>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5 У</t>
  </si>
  <si>
    <t>6 У</t>
  </si>
  <si>
    <t>53.20.11.10.10.00.00</t>
  </si>
  <si>
    <t>Услуги курьерской почты внутри страны</t>
  </si>
  <si>
    <t>7 У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</si>
  <si>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</si>
  <si>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</si>
  <si>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</si>
  <si>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8 У</t>
  </si>
  <si>
    <t>62.02.30.30.00.00.00</t>
  </si>
  <si>
    <t>Услуги по обновлению программного обеспечения</t>
  </si>
  <si>
    <t>Услуги по обновлению существующего  программного обеспечения</t>
  </si>
  <si>
    <t>Техническая поддержка 1С</t>
  </si>
  <si>
    <t>9 У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</si>
  <si>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</si>
  <si>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</si>
  <si>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</si>
  <si>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10 У</t>
  </si>
  <si>
    <t>62.09.20.20.80.10.00</t>
  </si>
  <si>
    <t>Услуги по пользованию информационной системой электронных закупок</t>
  </si>
  <si>
    <t>11 У</t>
  </si>
  <si>
    <t>58.12.20.15.00.00.00</t>
  </si>
  <si>
    <t>Услуги по актуализации Единого номенклатурного справочника товаров, работ и услуг</t>
  </si>
  <si>
    <t>12 У</t>
  </si>
  <si>
    <t>63.11.19.20.10.00.00</t>
  </si>
  <si>
    <t>Услуги по предоставлению виртуального выделенного сервера (VPS)</t>
  </si>
  <si>
    <t>Услуга, в рамках которой предоставляется виртуальный выделенный сервер.</t>
  </si>
  <si>
    <t>февраль</t>
  </si>
  <si>
    <t>13 У</t>
  </si>
  <si>
    <t>95.11.10.15.10.00.00</t>
  </si>
  <si>
    <t>Услуги по замене комплектующих частей принтера</t>
  </si>
  <si>
    <t>Услуги по замене картриджа и прочих комплектующих принтера</t>
  </si>
  <si>
    <t>14 У</t>
  </si>
  <si>
    <t>15 У</t>
  </si>
  <si>
    <t>84.25.11.15.00.00.00</t>
  </si>
  <si>
    <t>Услуги по перезарядке огнетушителей</t>
  </si>
  <si>
    <t>16 У</t>
  </si>
  <si>
    <t>43.21.10.10.20.12.00</t>
  </si>
  <si>
    <t>Услуги по техническому обслуживанию пожарной сигнализации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</si>
  <si>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</si>
  <si>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17 У</t>
  </si>
  <si>
    <t>38.11.69.11.00.00.00</t>
  </si>
  <si>
    <t>Услуги по вывозу твердо-бытовых отходов</t>
  </si>
  <si>
    <t>Выполнение операций по сбору, утилизации, размещению или удалению отходов</t>
  </si>
  <si>
    <t>18 У</t>
  </si>
  <si>
    <t>19 У</t>
  </si>
  <si>
    <t>43.21.10.10.10.11.00</t>
  </si>
  <si>
    <t>Услуги по устройству охранной сигнализации</t>
  </si>
  <si>
    <t>Услуги, связанные с устройством охранной сигнализации на объекте</t>
  </si>
  <si>
    <t>20 У</t>
  </si>
  <si>
    <t>37.00.11.14.00.00.00</t>
  </si>
  <si>
    <t>Услуги по отведению сточных вод</t>
  </si>
  <si>
    <t>Удаление и обработка сточных вод</t>
  </si>
  <si>
    <t>21 У</t>
  </si>
  <si>
    <t>22 У</t>
  </si>
  <si>
    <t>33.13.11.33.00.00.00</t>
  </si>
  <si>
    <t>Метрологическое обслуживание приборов неразрушающего контроля и измерительных приборов</t>
  </si>
  <si>
    <t>Диагностика, испытание, поверка, калибровка, настройка программного обеспечения, замена комплектующих приборов неразрушающего контроля и измерительных приборов</t>
  </si>
  <si>
    <t>23 У</t>
  </si>
  <si>
    <t>71.20.11.12.00.00.00</t>
  </si>
  <si>
    <t>Услуги по проверке и анализу чистоты и состава прочих веществ</t>
  </si>
  <si>
    <t>Инспекция качества и количества газа (лабораторный анализ газа)</t>
  </si>
  <si>
    <t>24 У</t>
  </si>
  <si>
    <t>65.12.50.10.00.00.01</t>
  </si>
  <si>
    <t>Услуги по страхованию ответственности владельцев опасных объектов</t>
  </si>
  <si>
    <t>Услуги по страхованию ответственности владельцев опасных объектов (источников повышенной опасности)</t>
  </si>
  <si>
    <t>ОГПО владельцев объектов, деятельность которых связана с опасностью причинения вреда третьим лицам</t>
  </si>
  <si>
    <t>25 У</t>
  </si>
  <si>
    <t>65.12.50.50.00.00.01</t>
  </si>
  <si>
    <t>Услуги по страхованию ответственности за нанесение вреда экологии</t>
  </si>
  <si>
    <t>26 У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</si>
  <si>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</si>
  <si>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</si>
  <si>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</si>
  <si>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27 У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</si>
  <si>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</si>
  <si>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</si>
  <si>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</si>
  <si>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28 У</t>
  </si>
  <si>
    <t>18.12.19.11.00.00.00</t>
  </si>
  <si>
    <t>Услуги полиграфические</t>
  </si>
  <si>
    <t>Услуги по изготовлению и печатанию визитных карточек</t>
  </si>
  <si>
    <t>29 У</t>
  </si>
  <si>
    <t>18.12.19.32.00.00.00</t>
  </si>
  <si>
    <t>Услуги полиграфические по печатанию различных бланков</t>
  </si>
  <si>
    <t>30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</si>
  <si>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</si>
  <si>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</si>
  <si>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</si>
  <si>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31 У</t>
  </si>
  <si>
    <t>32 У</t>
  </si>
  <si>
    <t>45.20.11.10.10.00.00</t>
  </si>
  <si>
    <t>Услуги по техническому обслуживанию ходовой части автомобилей и средств автотранспортных легковых</t>
  </si>
  <si>
    <t>Диагностика ходовой части автомобилей и средств автотранспортных легковых</t>
  </si>
  <si>
    <t>33 У</t>
  </si>
  <si>
    <t>38.32.12.13.00.00.00</t>
  </si>
  <si>
    <t>Услуги по сортировке и переработке отходов электротехнического и электронного оборудования для получения вторичного сырья</t>
  </si>
  <si>
    <t>Сортировка и переработка отходов электротехнического и электронного оборудования для получения вторичного сырья</t>
  </si>
  <si>
    <t>34 У</t>
  </si>
  <si>
    <t>74.30.11.20.10.00.00</t>
  </si>
  <si>
    <t>Услуги по письменному переводу с русского языка на казахский язык</t>
  </si>
  <si>
    <t>Письменный перевод с русского языка на казахский язык</t>
  </si>
  <si>
    <t>35 У</t>
  </si>
  <si>
    <t>74.30.11.20.11.00.00</t>
  </si>
  <si>
    <t>Услуги по письменному переводу с русского языка на английский язык</t>
  </si>
  <si>
    <t>Письменный перевод с русского языка на английский язык</t>
  </si>
  <si>
    <t>36 У</t>
  </si>
  <si>
    <t>62.02.30.10.10.00.00</t>
  </si>
  <si>
    <t>Услуги по техническому обслуживанию и ремонту машин и оборудования офисных</t>
  </si>
  <si>
    <t>Услуги по техническому обслуживанию и ремонту машин и оборудования офисных.</t>
  </si>
  <si>
    <t>37 У</t>
  </si>
  <si>
    <t>38.22.19.10.00.00.00</t>
  </si>
  <si>
    <t>Услуги по обработке смазочных материалов</t>
  </si>
  <si>
    <t>Услуги по обработке отработанных смазочных материалов</t>
  </si>
  <si>
    <t>38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</si>
  <si>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</si>
  <si>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</si>
  <si>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</si>
  <si>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>Техническое обслуживание газопроводов</t>
  </si>
  <si>
    <t>39 У</t>
  </si>
  <si>
    <t>40 У</t>
  </si>
  <si>
    <t>33.13.11.32.00.00.00</t>
  </si>
  <si>
    <t>Техническое (постгарантийное) обслуживание средств измерений</t>
  </si>
  <si>
    <t>Техническое обслуживание средств измерений после истечения сроков гарантийного обслуживания</t>
  </si>
  <si>
    <t>Услуги по демонтажу, диагностике, ремонту, монтажу и сдачи в эксплуатацию расходомера счетчика Ирбис РС-5</t>
  </si>
  <si>
    <t>41 У</t>
  </si>
  <si>
    <t>74.90.20.24.10.10.00</t>
  </si>
  <si>
    <t>Услуги по техническому обслуживанию коммерческого узла учета нефти</t>
  </si>
  <si>
    <t>Комплекс услуг по техническому обслуживанию коммерческого узла учета нефти (КУУН)</t>
  </si>
  <si>
    <t>Плановое и внеплановое обслуживание входного узла учета газа</t>
  </si>
  <si>
    <t>42 У</t>
  </si>
  <si>
    <t>79.90.39.20.10.10.00</t>
  </si>
  <si>
    <t>Услуги по бронированию и продаже железнодорожных и авиа проездных билетов</t>
  </si>
  <si>
    <t>43 У</t>
  </si>
  <si>
    <t>91.01.12.11.00.00.00</t>
  </si>
  <si>
    <t>Услуги по хранению архивных дел</t>
  </si>
  <si>
    <t>с даты заключения договора по 31 декабря 2015 года</t>
  </si>
  <si>
    <t>44 У</t>
  </si>
  <si>
    <t>68.20.12.00.00.00.01</t>
  </si>
  <si>
    <t>Услуги по аренде офисных помещений</t>
  </si>
  <si>
    <t>с даты заключения договора по 31 декабрь 2015 года</t>
  </si>
  <si>
    <t>45 У</t>
  </si>
  <si>
    <t>г. Алматы, ул.Затаевича 6</t>
  </si>
  <si>
    <t>46 У</t>
  </si>
  <si>
    <t>35.22.10.12.00.00.00</t>
  </si>
  <si>
    <t>Услуги по транспортировке  природного газа</t>
  </si>
  <si>
    <t>Услуги по транспортировке сухого (отбензиненного) природного газа</t>
  </si>
  <si>
    <t>47 У</t>
  </si>
  <si>
    <t>итого по услугам</t>
  </si>
  <si>
    <t>Всего:</t>
  </si>
  <si>
    <t>Реквизиты (№ приказа и дата утверждения плана закупок) 15-01-ПЗТРУ от «30» декабря 2014 г.</t>
  </si>
  <si>
    <t>Исполнитель</t>
  </si>
  <si>
    <t>Менеджер по закупкам</t>
  </si>
  <si>
    <t>Актымбаев Е.К.</t>
  </si>
  <si>
    <t>Тел. +7/7172/55-89-60, вн.1191</t>
  </si>
  <si>
    <t>План закупок товаров, работ и услуг ТОО "ҚaзTрансГаз Өнiмдерi" на 2015 год</t>
  </si>
  <si>
    <t>С изменениями и дополнениями №15-02-ИПЗТРУ от 24.02.2015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</si>
</sst>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1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50" fillId="0" borderId="0" applyFont="0" applyFill="0" applyBorder="0" applyAlignment="0" applyProtection="0"/>
    <xf numFmtId="0" fontId="50" fillId="3" borderId="1"/>
  </cellStyleXfs>
  <cellXfs count="68">
    <xf numFmtId="0" fontId="0" fillId="0" borderId="0" xfId="0"/>
    <xf numFmtId="43" fontId="1" fillId="3" borderId="5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 wrapText="1"/>
    </xf>
    <xf numFmtId="0" fontId="12" fillId="2" borderId="10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1" fontId="29" fillId="2" borderId="5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/>
    </xf>
    <xf numFmtId="0" fontId="20" fillId="2" borderId="12" xfId="0" applyNumberFormat="1" applyFont="1" applyFill="1" applyBorder="1" applyAlignment="1">
      <alignment horizontal="center" vertical="center"/>
    </xf>
    <xf numFmtId="0" fontId="23" fillId="2" borderId="5" xfId="0" applyNumberFormat="1" applyFont="1" applyFill="1" applyBorder="1" applyAlignment="1">
      <alignment horizontal="center" vertical="center"/>
    </xf>
    <xf numFmtId="0" fontId="24" fillId="2" borderId="15" xfId="0" applyNumberFormat="1" applyFont="1" applyFill="1" applyBorder="1" applyAlignment="1">
      <alignment horizontal="center" vertical="center"/>
    </xf>
    <xf numFmtId="0" fontId="26" fillId="2" borderId="1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7" fillId="2" borderId="12" xfId="0" applyNumberFormat="1" applyFont="1" applyFill="1" applyBorder="1" applyAlignment="1">
      <alignment horizontal="center" vertical="center" wrapText="1"/>
    </xf>
    <xf numFmtId="0" fontId="27" fillId="2" borderId="5" xfId="0" applyNumberFormat="1" applyFont="1" applyFill="1" applyBorder="1" applyAlignment="1">
      <alignment horizontal="center" vertical="center" wrapText="1"/>
    </xf>
    <xf numFmtId="0" fontId="28" fillId="2" borderId="12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2" borderId="14" xfId="0" applyNumberFormat="1" applyFont="1" applyFill="1" applyBorder="1" applyAlignment="1">
      <alignment horizontal="center" vertical="center"/>
    </xf>
    <xf numFmtId="0" fontId="27" fillId="2" borderId="5" xfId="0" applyNumberFormat="1" applyFont="1" applyFill="1" applyBorder="1" applyAlignment="1">
      <alignment horizontal="center" vertical="center"/>
    </xf>
    <xf numFmtId="0" fontId="18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25" fillId="2" borderId="15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21" fillId="2" borderId="12" xfId="0" applyNumberFormat="1" applyFont="1" applyFill="1" applyBorder="1" applyAlignment="1">
      <alignment horizontal="center" vertical="center"/>
    </xf>
    <xf numFmtId="0" fontId="21" fillId="2" borderId="13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left" vertical="center"/>
    </xf>
    <xf numFmtId="0" fontId="5" fillId="2" borderId="8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1" fillId="2" borderId="18" xfId="0" applyNumberFormat="1" applyFont="1" applyFill="1" applyBorder="1" applyAlignment="1">
      <alignment horizontal="center" vertical="center" wrapText="1"/>
    </xf>
    <xf numFmtId="0" fontId="32" fillId="2" borderId="17" xfId="0" applyNumberFormat="1" applyFont="1" applyFill="1" applyBorder="1" applyAlignment="1">
      <alignment horizontal="center" vertical="center" wrapText="1"/>
    </xf>
    <xf numFmtId="0" fontId="30" fillId="2" borderId="16" xfId="0" applyNumberFormat="1" applyFont="1" applyFill="1" applyBorder="1" applyAlignment="1">
      <alignment horizontal="center" vertical="center"/>
    </xf>
    <xf numFmtId="0" fontId="33" fillId="2" borderId="19" xfId="0" applyNumberFormat="1" applyFont="1" applyFill="1" applyBorder="1" applyAlignment="1">
      <alignment horizontal="center" vertical="center" wrapText="1"/>
    </xf>
    <xf numFmtId="0" fontId="34" fillId="2" borderId="20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49" fillId="2" borderId="1" xfId="0" applyNumberFormat="1" applyFont="1" applyFill="1" applyBorder="1" applyAlignment="1">
      <alignment horizontal="center" vertical="center"/>
    </xf>
    <xf numFmtId="0" fontId="36" fillId="2" borderId="18" xfId="0" applyNumberFormat="1" applyFont="1" applyFill="1" applyBorder="1" applyAlignment="1">
      <alignment horizontal="center" vertical="center" wrapText="1"/>
    </xf>
    <xf numFmtId="0" fontId="37" fillId="2" borderId="17" xfId="0" applyNumberFormat="1" applyFont="1" applyFill="1" applyBorder="1" applyAlignment="1">
      <alignment horizontal="center" vertical="center" wrapText="1"/>
    </xf>
    <xf numFmtId="0" fontId="38" fillId="2" borderId="19" xfId="0" applyNumberFormat="1" applyFont="1" applyFill="1" applyBorder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0" fontId="39" fillId="2" borderId="1" xfId="0" applyNumberFormat="1" applyFont="1" applyFill="1" applyBorder="1" applyAlignment="1">
      <alignment horizontal="center" vertical="center"/>
    </xf>
    <xf numFmtId="0" fontId="40" fillId="2" borderId="1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41" fillId="2" borderId="22" xfId="0" applyNumberFormat="1" applyFont="1" applyFill="1" applyBorder="1" applyAlignment="1">
      <alignment horizontal="center" vertical="center"/>
    </xf>
    <xf numFmtId="0" fontId="42" fillId="2" borderId="23" xfId="0" applyNumberFormat="1" applyFont="1" applyFill="1" applyBorder="1" applyAlignment="1">
      <alignment horizontal="center" vertical="center"/>
    </xf>
    <xf numFmtId="0" fontId="43" fillId="2" borderId="24" xfId="0" applyNumberFormat="1" applyFont="1" applyFill="1" applyBorder="1" applyAlignment="1">
      <alignment horizontal="center" vertical="center"/>
    </xf>
    <xf numFmtId="0" fontId="44" fillId="2" borderId="13" xfId="0" applyNumberFormat="1" applyFont="1" applyFill="1" applyBorder="1" applyAlignment="1">
      <alignment horizontal="center" vertical="center"/>
    </xf>
    <xf numFmtId="0" fontId="45" fillId="2" borderId="25" xfId="0" applyNumberFormat="1" applyFont="1" applyFill="1" applyBorder="1" applyAlignment="1">
      <alignment horizontal="center" vertical="center"/>
    </xf>
    <xf numFmtId="0" fontId="46" fillId="2" borderId="26" xfId="0" applyNumberFormat="1" applyFont="1" applyFill="1" applyBorder="1" applyAlignment="1">
      <alignment horizontal="center" vertical="center"/>
    </xf>
    <xf numFmtId="0" fontId="47" fillId="2" borderId="27" xfId="0" applyNumberFormat="1" applyFont="1" applyFill="1" applyBorder="1" applyAlignment="1">
      <alignment horizontal="center" vertical="center"/>
    </xf>
    <xf numFmtId="0" fontId="48" fillId="2" borderId="28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tabSelected="1" view="pageBreakPreview" zoomScale="60" zoomScaleNormal="60" workbookViewId="0">
      <selection activeCell="U73" sqref="U73"/>
    </sheetView>
  </sheetViews>
  <sheetFormatPr defaultRowHeight="12.75" customHeight="1" x14ac:dyDescent="0.3"/>
  <cols>
    <col min="1" max="1" width="5.33203125" style="13" customWidth="1"/>
    <col min="2" max="2" width="7.44140625" style="13" customWidth="1"/>
    <col min="3" max="3" width="14" style="13" customWidth="1"/>
    <col min="4" max="4" width="11.44140625" style="13" customWidth="1"/>
    <col min="5" max="5" width="14.33203125" style="13" customWidth="1"/>
    <col min="6" max="6" width="15.33203125" style="13" customWidth="1"/>
    <col min="7" max="7" width="17.33203125" style="13" customWidth="1"/>
    <col min="8" max="8" width="10.5546875" style="13" customWidth="1"/>
    <col min="9" max="9" width="15.33203125" style="13" customWidth="1"/>
    <col min="10" max="10" width="12.88671875" style="13" customWidth="1"/>
    <col min="11" max="11" width="13.109375" style="13" customWidth="1"/>
    <col min="12" max="12" width="17.5546875" style="13" customWidth="1"/>
    <col min="13" max="13" width="14.44140625" style="13" customWidth="1"/>
    <col min="14" max="14" width="15.6640625" style="13" customWidth="1"/>
    <col min="15" max="15" width="15.88671875" style="13" customWidth="1"/>
    <col min="16" max="16" width="15" style="13" customWidth="1"/>
    <col min="17" max="17" width="14.44140625" style="13" customWidth="1"/>
    <col min="18" max="18" width="10.88671875" style="13" customWidth="1"/>
    <col min="19" max="19" width="11.109375" style="13" customWidth="1"/>
    <col min="20" max="20" width="14.6640625" style="13" customWidth="1"/>
    <col min="21" max="21" width="15.33203125" style="13" customWidth="1"/>
    <col min="22" max="22" width="15.5546875" style="13" customWidth="1"/>
    <col min="23" max="23" width="13.88671875" style="13" customWidth="1"/>
    <col min="24" max="24" width="13.33203125" style="13" customWidth="1"/>
    <col min="25" max="25" width="13.6640625" style="13" customWidth="1"/>
    <col min="26" max="39" width="9.109375" style="13" customWidth="1"/>
    <col min="40" max="16384" width="8.88671875" style="15"/>
  </cols>
  <sheetData>
    <row r="1" spans="2:39" ht="13.5" customHeight="1" thickBot="1" x14ac:dyDescent="0.35"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R1" s="14"/>
      <c r="T1" s="14"/>
      <c r="V1" s="2"/>
      <c r="W1" s="2"/>
      <c r="X1" s="3"/>
    </row>
    <row r="2" spans="2:39" ht="22.5" customHeight="1" thickBot="1" x14ac:dyDescent="0.35">
      <c r="C2" s="41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R2" s="14"/>
      <c r="T2" s="14"/>
      <c r="V2" s="16"/>
      <c r="W2" s="16"/>
      <c r="X2" s="14"/>
    </row>
    <row r="3" spans="2:39" ht="12.75" customHeight="1" x14ac:dyDescent="0.3">
      <c r="O3" s="16"/>
      <c r="V3" s="16"/>
      <c r="W3" s="16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2:39" ht="12.75" customHeight="1" x14ac:dyDescent="0.3">
      <c r="B4" s="55" t="s">
        <v>224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spans="2:39" ht="13.5" customHeight="1" x14ac:dyDescent="0.3">
      <c r="B5" s="56"/>
      <c r="C5" s="56"/>
      <c r="D5" s="57" t="s">
        <v>1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2:39" ht="10.5" customHeight="1" x14ac:dyDescent="0.3">
      <c r="L6" s="16"/>
      <c r="M6" s="16"/>
      <c r="N6" s="16"/>
      <c r="O6" s="16"/>
      <c r="Q6" s="17"/>
      <c r="R6" s="18"/>
      <c r="S6" s="18"/>
      <c r="T6" s="58" t="s">
        <v>219</v>
      </c>
      <c r="U6" s="59"/>
      <c r="V6" s="59"/>
      <c r="W6" s="59"/>
      <c r="X6" s="59"/>
      <c r="Y6" s="60"/>
    </row>
    <row r="7" spans="2:39" ht="14.25" customHeight="1" x14ac:dyDescent="0.3">
      <c r="L7" s="16"/>
      <c r="M7" s="16"/>
      <c r="N7" s="16"/>
      <c r="O7" s="16"/>
      <c r="Q7" s="18"/>
      <c r="R7" s="18"/>
      <c r="S7" s="18"/>
      <c r="T7" s="61"/>
      <c r="U7" s="62"/>
      <c r="V7" s="62"/>
      <c r="W7" s="62"/>
      <c r="X7" s="62"/>
      <c r="Y7" s="63"/>
    </row>
    <row r="8" spans="2:39" ht="14.25" customHeight="1" x14ac:dyDescent="0.3">
      <c r="L8" s="16"/>
      <c r="M8" s="16"/>
      <c r="N8" s="16"/>
      <c r="O8" s="16"/>
      <c r="Q8" s="17"/>
      <c r="R8" s="19"/>
      <c r="S8" s="19"/>
      <c r="T8" s="67" t="s">
        <v>225</v>
      </c>
      <c r="U8" s="62"/>
      <c r="V8" s="62"/>
      <c r="W8" s="62"/>
      <c r="X8" s="62"/>
      <c r="Y8" s="63"/>
    </row>
    <row r="9" spans="2:39" ht="13.5" customHeight="1" x14ac:dyDescent="0.3">
      <c r="L9" s="16"/>
      <c r="M9" s="16"/>
      <c r="N9" s="16"/>
      <c r="O9" s="16"/>
      <c r="Q9" s="19"/>
      <c r="R9" s="19"/>
      <c r="S9" s="19"/>
      <c r="T9" s="64"/>
      <c r="U9" s="65"/>
      <c r="V9" s="65"/>
      <c r="W9" s="65"/>
      <c r="X9" s="65"/>
      <c r="Y9" s="66"/>
    </row>
    <row r="10" spans="2:39" ht="12.75" customHeight="1" x14ac:dyDescent="0.3"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2:39" ht="12.75" customHeight="1" x14ac:dyDescent="0.3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39" ht="13.5" customHeight="1" x14ac:dyDescent="0.3"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2:39" ht="12.75" customHeight="1" x14ac:dyDescent="0.3">
      <c r="B13" s="52" t="s">
        <v>2</v>
      </c>
      <c r="C13" s="52" t="s">
        <v>3</v>
      </c>
      <c r="D13" s="52" t="s">
        <v>4</v>
      </c>
      <c r="E13" s="52" t="s">
        <v>5</v>
      </c>
      <c r="F13" s="52" t="s">
        <v>6</v>
      </c>
      <c r="G13" s="52" t="s">
        <v>7</v>
      </c>
      <c r="H13" s="52" t="s">
        <v>8</v>
      </c>
      <c r="I13" s="52" t="s">
        <v>9</v>
      </c>
      <c r="J13" s="45" t="s">
        <v>10</v>
      </c>
      <c r="K13" s="52" t="s">
        <v>11</v>
      </c>
      <c r="L13" s="52" t="s">
        <v>12</v>
      </c>
      <c r="M13" s="45" t="s">
        <v>13</v>
      </c>
      <c r="N13" s="45" t="s">
        <v>14</v>
      </c>
      <c r="O13" s="45" t="s">
        <v>15</v>
      </c>
      <c r="P13" s="45" t="s">
        <v>16</v>
      </c>
      <c r="Q13" s="45" t="s">
        <v>17</v>
      </c>
      <c r="R13" s="45" t="s">
        <v>18</v>
      </c>
      <c r="S13" s="45" t="s">
        <v>19</v>
      </c>
      <c r="T13" s="45" t="s">
        <v>20</v>
      </c>
      <c r="U13" s="45" t="s">
        <v>21</v>
      </c>
      <c r="V13" s="45" t="s">
        <v>22</v>
      </c>
      <c r="W13" s="45" t="s">
        <v>23</v>
      </c>
      <c r="X13" s="49" t="s">
        <v>24</v>
      </c>
      <c r="Y13" s="49" t="s">
        <v>25</v>
      </c>
      <c r="Z13" s="47"/>
    </row>
    <row r="14" spans="2:39" ht="106.5" customHeight="1" x14ac:dyDescent="0.3">
      <c r="B14" s="53"/>
      <c r="C14" s="53"/>
      <c r="D14" s="53"/>
      <c r="E14" s="53"/>
      <c r="F14" s="53"/>
      <c r="G14" s="54"/>
      <c r="H14" s="53"/>
      <c r="I14" s="53"/>
      <c r="J14" s="46"/>
      <c r="K14" s="53"/>
      <c r="L14" s="53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8"/>
      <c r="X14" s="50"/>
      <c r="Y14" s="50"/>
      <c r="Z14" s="47"/>
    </row>
    <row r="15" spans="2:39" ht="12.75" customHeight="1" x14ac:dyDescent="0.3">
      <c r="B15" s="4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  <c r="P15" s="5">
        <v>15</v>
      </c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  <c r="X15" s="5">
        <v>23</v>
      </c>
      <c r="Y15" s="5">
        <v>24</v>
      </c>
    </row>
    <row r="16" spans="2:39" ht="12.75" customHeight="1" x14ac:dyDescent="0.3">
      <c r="B16" s="21" t="s">
        <v>26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3"/>
      <c r="W16" s="23"/>
      <c r="X16" s="24"/>
      <c r="Y16" s="24"/>
    </row>
    <row r="17" spans="1:39" s="30" customFormat="1" ht="50.4" customHeight="1" x14ac:dyDescent="0.3">
      <c r="A17" s="25"/>
      <c r="B17" s="26" t="s">
        <v>27</v>
      </c>
      <c r="C17" s="27" t="s">
        <v>28</v>
      </c>
      <c r="D17" s="27" t="s">
        <v>29</v>
      </c>
      <c r="E17" s="27" t="s">
        <v>30</v>
      </c>
      <c r="F17" s="27" t="s">
        <v>31</v>
      </c>
      <c r="G17" s="27" t="s">
        <v>1</v>
      </c>
      <c r="H17" s="6" t="s">
        <v>32</v>
      </c>
      <c r="I17" s="7">
        <v>100</v>
      </c>
      <c r="J17" s="27" t="s">
        <v>33</v>
      </c>
      <c r="K17" s="27" t="s">
        <v>34</v>
      </c>
      <c r="L17" s="27" t="s">
        <v>35</v>
      </c>
      <c r="M17" s="27" t="s">
        <v>36</v>
      </c>
      <c r="N17" s="27" t="s">
        <v>37</v>
      </c>
      <c r="O17" s="27" t="s">
        <v>38</v>
      </c>
      <c r="P17" s="27" t="s">
        <v>39</v>
      </c>
      <c r="Q17" s="6" t="s">
        <v>40</v>
      </c>
      <c r="R17" s="6" t="s">
        <v>41</v>
      </c>
      <c r="S17" s="27">
        <v>10071.6</v>
      </c>
      <c r="T17" s="27">
        <v>19696.22</v>
      </c>
      <c r="U17" s="1">
        <f t="shared" ref="U17:U18" si="0">S17*T17</f>
        <v>198372449.35200003</v>
      </c>
      <c r="V17" s="1">
        <f>U17*1.12</f>
        <v>222177143.27424005</v>
      </c>
      <c r="W17" s="28" t="s">
        <v>42</v>
      </c>
      <c r="X17" s="29" t="s">
        <v>43</v>
      </c>
      <c r="Y17" s="29" t="s">
        <v>1</v>
      </c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 spans="1:39" s="30" customFormat="1" ht="50.4" customHeight="1" x14ac:dyDescent="0.3">
      <c r="A18" s="25"/>
      <c r="B18" s="26" t="s">
        <v>44</v>
      </c>
      <c r="C18" s="27" t="s">
        <v>28</v>
      </c>
      <c r="D18" s="27" t="s">
        <v>29</v>
      </c>
      <c r="E18" s="27" t="s">
        <v>30</v>
      </c>
      <c r="F18" s="27" t="s">
        <v>31</v>
      </c>
      <c r="G18" s="27" t="s">
        <v>1</v>
      </c>
      <c r="H18" s="6" t="s">
        <v>32</v>
      </c>
      <c r="I18" s="7">
        <v>100</v>
      </c>
      <c r="J18" s="27" t="s">
        <v>33</v>
      </c>
      <c r="K18" s="27" t="s">
        <v>34</v>
      </c>
      <c r="L18" s="27" t="s">
        <v>35</v>
      </c>
      <c r="M18" s="27" t="s">
        <v>45</v>
      </c>
      <c r="N18" s="27" t="s">
        <v>37</v>
      </c>
      <c r="O18" s="27" t="s">
        <v>38</v>
      </c>
      <c r="P18" s="27" t="s">
        <v>39</v>
      </c>
      <c r="Q18" s="6" t="s">
        <v>40</v>
      </c>
      <c r="R18" s="6" t="s">
        <v>41</v>
      </c>
      <c r="S18" s="27">
        <v>480</v>
      </c>
      <c r="T18" s="27">
        <v>20856.89</v>
      </c>
      <c r="U18" s="1">
        <f t="shared" si="0"/>
        <v>10011307.199999999</v>
      </c>
      <c r="V18" s="1">
        <f t="shared" ref="V18:V73" si="1">U18*1.12</f>
        <v>11212664.063999999</v>
      </c>
      <c r="W18" s="28" t="s">
        <v>42</v>
      </c>
      <c r="X18" s="29" t="s">
        <v>43</v>
      </c>
      <c r="Y18" s="29" t="s">
        <v>1</v>
      </c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  <row r="19" spans="1:39" ht="12.75" customHeight="1" x14ac:dyDescent="0.3">
      <c r="B19" s="39" t="s">
        <v>46</v>
      </c>
      <c r="C19" s="40"/>
      <c r="D19" s="31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2">
        <f>SUM(U17:U18)</f>
        <v>208383756.55200002</v>
      </c>
      <c r="V19" s="28">
        <f t="shared" si="1"/>
        <v>233389807.33824003</v>
      </c>
      <c r="W19" s="9"/>
      <c r="X19" s="33"/>
      <c r="Y19" s="33"/>
    </row>
    <row r="20" spans="1:39" ht="12.75" customHeight="1" x14ac:dyDescent="0.3">
      <c r="B20" s="21" t="s">
        <v>47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3"/>
      <c r="W20" s="23"/>
      <c r="X20" s="24"/>
      <c r="Y20" s="24"/>
    </row>
    <row r="21" spans="1:39" s="30" customFormat="1" ht="51" customHeight="1" x14ac:dyDescent="0.3">
      <c r="A21" s="25"/>
      <c r="B21" s="26" t="s">
        <v>48</v>
      </c>
      <c r="C21" s="27" t="s">
        <v>28</v>
      </c>
      <c r="D21" s="27" t="s">
        <v>49</v>
      </c>
      <c r="E21" s="27" t="s">
        <v>50</v>
      </c>
      <c r="F21" s="27" t="s">
        <v>50</v>
      </c>
      <c r="G21" s="27" t="s">
        <v>1</v>
      </c>
      <c r="H21" s="6" t="s">
        <v>32</v>
      </c>
      <c r="I21" s="7">
        <v>100</v>
      </c>
      <c r="J21" s="27" t="s">
        <v>33</v>
      </c>
      <c r="K21" s="27" t="s">
        <v>34</v>
      </c>
      <c r="L21" s="27" t="s">
        <v>51</v>
      </c>
      <c r="M21" s="27" t="s">
        <v>36</v>
      </c>
      <c r="N21" s="27" t="s">
        <v>37</v>
      </c>
      <c r="O21" s="27" t="s">
        <v>52</v>
      </c>
      <c r="P21" s="27" t="s">
        <v>39</v>
      </c>
      <c r="Q21" s="6" t="s">
        <v>1</v>
      </c>
      <c r="R21" s="6" t="s">
        <v>1</v>
      </c>
      <c r="S21" s="27" t="s">
        <v>1</v>
      </c>
      <c r="T21" s="27" t="s">
        <v>1</v>
      </c>
      <c r="U21" s="27">
        <v>267857</v>
      </c>
      <c r="V21" s="28">
        <f t="shared" si="1"/>
        <v>299999.84000000003</v>
      </c>
      <c r="W21" s="28" t="s">
        <v>53</v>
      </c>
      <c r="X21" s="29" t="s">
        <v>43</v>
      </c>
      <c r="Y21" s="29" t="s">
        <v>1</v>
      </c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ht="12.75" customHeight="1" x14ac:dyDescent="0.3">
      <c r="B22" s="39" t="s">
        <v>54</v>
      </c>
      <c r="C22" s="40"/>
      <c r="D22" s="31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2">
        <f>SUM(U21)</f>
        <v>267857</v>
      </c>
      <c r="V22" s="28">
        <f t="shared" si="1"/>
        <v>299999.84000000003</v>
      </c>
      <c r="W22" s="9"/>
      <c r="X22" s="33"/>
      <c r="Y22" s="33"/>
    </row>
    <row r="23" spans="1:39" ht="12.75" customHeight="1" x14ac:dyDescent="0.3">
      <c r="B23" s="21" t="s">
        <v>55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3"/>
      <c r="W23" s="23"/>
      <c r="X23" s="24"/>
      <c r="Y23" s="24"/>
    </row>
    <row r="24" spans="1:39" s="30" customFormat="1" ht="51" customHeight="1" x14ac:dyDescent="0.3">
      <c r="A24" s="25"/>
      <c r="B24" s="26" t="s">
        <v>56</v>
      </c>
      <c r="C24" s="27" t="s">
        <v>28</v>
      </c>
      <c r="D24" s="27" t="s">
        <v>57</v>
      </c>
      <c r="E24" s="27" t="s">
        <v>58</v>
      </c>
      <c r="F24" s="27" t="s">
        <v>59</v>
      </c>
      <c r="G24" s="27" t="s">
        <v>1</v>
      </c>
      <c r="H24" s="6" t="s">
        <v>32</v>
      </c>
      <c r="I24" s="7">
        <v>100</v>
      </c>
      <c r="J24" s="27" t="s">
        <v>33</v>
      </c>
      <c r="K24" s="27" t="s">
        <v>34</v>
      </c>
      <c r="L24" s="27" t="s">
        <v>35</v>
      </c>
      <c r="M24" s="27" t="s">
        <v>36</v>
      </c>
      <c r="N24" s="27" t="s">
        <v>37</v>
      </c>
      <c r="O24" s="27" t="s">
        <v>38</v>
      </c>
      <c r="P24" s="27" t="s">
        <v>39</v>
      </c>
      <c r="Q24" s="6" t="s">
        <v>1</v>
      </c>
      <c r="R24" s="6" t="s">
        <v>1</v>
      </c>
      <c r="S24" s="27" t="s">
        <v>1</v>
      </c>
      <c r="T24" s="27" t="s">
        <v>1</v>
      </c>
      <c r="U24" s="27">
        <v>36376864</v>
      </c>
      <c r="V24" s="28">
        <f t="shared" si="1"/>
        <v>40742087.680000007</v>
      </c>
      <c r="W24" s="28" t="s">
        <v>53</v>
      </c>
      <c r="X24" s="29" t="s">
        <v>43</v>
      </c>
      <c r="Y24" s="29" t="s">
        <v>1</v>
      </c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</row>
    <row r="25" spans="1:39" s="30" customFormat="1" ht="51" customHeight="1" x14ac:dyDescent="0.3">
      <c r="A25" s="25"/>
      <c r="B25" s="26" t="s">
        <v>60</v>
      </c>
      <c r="C25" s="27" t="s">
        <v>28</v>
      </c>
      <c r="D25" s="27" t="s">
        <v>57</v>
      </c>
      <c r="E25" s="27" t="s">
        <v>58</v>
      </c>
      <c r="F25" s="27" t="s">
        <v>59</v>
      </c>
      <c r="G25" s="27" t="s">
        <v>1</v>
      </c>
      <c r="H25" s="6" t="s">
        <v>32</v>
      </c>
      <c r="I25" s="7">
        <v>100</v>
      </c>
      <c r="J25" s="27" t="s">
        <v>33</v>
      </c>
      <c r="K25" s="27" t="s">
        <v>34</v>
      </c>
      <c r="L25" s="27" t="s">
        <v>35</v>
      </c>
      <c r="M25" s="27" t="s">
        <v>45</v>
      </c>
      <c r="N25" s="27" t="s">
        <v>37</v>
      </c>
      <c r="O25" s="27" t="s">
        <v>38</v>
      </c>
      <c r="P25" s="27" t="s">
        <v>39</v>
      </c>
      <c r="Q25" s="6" t="s">
        <v>1</v>
      </c>
      <c r="R25" s="6" t="s">
        <v>1</v>
      </c>
      <c r="S25" s="27" t="s">
        <v>1</v>
      </c>
      <c r="T25" s="27" t="s">
        <v>1</v>
      </c>
      <c r="U25" s="27">
        <v>5033380</v>
      </c>
      <c r="V25" s="28">
        <f t="shared" si="1"/>
        <v>5637385.6000000006</v>
      </c>
      <c r="W25" s="28" t="s">
        <v>53</v>
      </c>
      <c r="X25" s="29" t="s">
        <v>43</v>
      </c>
      <c r="Y25" s="29" t="s">
        <v>1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39" s="30" customFormat="1" ht="51" customHeight="1" x14ac:dyDescent="0.3">
      <c r="A26" s="25"/>
      <c r="B26" s="26" t="s">
        <v>61</v>
      </c>
      <c r="C26" s="27" t="s">
        <v>28</v>
      </c>
      <c r="D26" s="27" t="s">
        <v>62</v>
      </c>
      <c r="E26" s="27" t="s">
        <v>63</v>
      </c>
      <c r="F26" s="27" t="s">
        <v>64</v>
      </c>
      <c r="G26" s="27" t="s">
        <v>1</v>
      </c>
      <c r="H26" s="6" t="s">
        <v>32</v>
      </c>
      <c r="I26" s="7">
        <v>100</v>
      </c>
      <c r="J26" s="27" t="s">
        <v>33</v>
      </c>
      <c r="K26" s="27" t="s">
        <v>34</v>
      </c>
      <c r="L26" s="27" t="s">
        <v>35</v>
      </c>
      <c r="M26" s="27" t="s">
        <v>36</v>
      </c>
      <c r="N26" s="27" t="s">
        <v>37</v>
      </c>
      <c r="O26" s="27" t="s">
        <v>38</v>
      </c>
      <c r="P26" s="27" t="s">
        <v>39</v>
      </c>
      <c r="Q26" s="6" t="s">
        <v>1</v>
      </c>
      <c r="R26" s="6" t="s">
        <v>1</v>
      </c>
      <c r="S26" s="27" t="s">
        <v>1</v>
      </c>
      <c r="T26" s="27" t="s">
        <v>1</v>
      </c>
      <c r="U26" s="27">
        <v>200000</v>
      </c>
      <c r="V26" s="28">
        <f t="shared" si="1"/>
        <v>224000.00000000003</v>
      </c>
      <c r="W26" s="28" t="s">
        <v>42</v>
      </c>
      <c r="X26" s="29" t="s">
        <v>43</v>
      </c>
      <c r="Y26" s="29" t="s">
        <v>1</v>
      </c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spans="1:39" s="30" customFormat="1" ht="51" customHeight="1" x14ac:dyDescent="0.3">
      <c r="A27" s="25"/>
      <c r="B27" s="26" t="s">
        <v>65</v>
      </c>
      <c r="C27" s="27" t="s">
        <v>28</v>
      </c>
      <c r="D27" s="27" t="s">
        <v>66</v>
      </c>
      <c r="E27" s="27" t="s">
        <v>67</v>
      </c>
      <c r="F27" s="27" t="s">
        <v>68</v>
      </c>
      <c r="G27" s="27" t="s">
        <v>1</v>
      </c>
      <c r="H27" s="6" t="s">
        <v>32</v>
      </c>
      <c r="I27" s="7">
        <v>100</v>
      </c>
      <c r="J27" s="27" t="s">
        <v>33</v>
      </c>
      <c r="K27" s="27" t="s">
        <v>34</v>
      </c>
      <c r="L27" s="27" t="s">
        <v>35</v>
      </c>
      <c r="M27" s="27" t="s">
        <v>36</v>
      </c>
      <c r="N27" s="27" t="s">
        <v>37</v>
      </c>
      <c r="O27" s="27" t="s">
        <v>38</v>
      </c>
      <c r="P27" s="27" t="s">
        <v>39</v>
      </c>
      <c r="Q27" s="6" t="s">
        <v>1</v>
      </c>
      <c r="R27" s="6" t="s">
        <v>1</v>
      </c>
      <c r="S27" s="27" t="s">
        <v>1</v>
      </c>
      <c r="T27" s="27" t="s">
        <v>1</v>
      </c>
      <c r="U27" s="27">
        <v>40000</v>
      </c>
      <c r="V27" s="28">
        <f t="shared" si="1"/>
        <v>44800.000000000007</v>
      </c>
      <c r="W27" s="28" t="s">
        <v>42</v>
      </c>
      <c r="X27" s="29" t="s">
        <v>43</v>
      </c>
      <c r="Y27" s="29" t="s">
        <v>1</v>
      </c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</row>
    <row r="28" spans="1:39" s="30" customFormat="1" ht="51" customHeight="1" x14ac:dyDescent="0.3">
      <c r="A28" s="25"/>
      <c r="B28" s="26" t="s">
        <v>69</v>
      </c>
      <c r="C28" s="27" t="s">
        <v>28</v>
      </c>
      <c r="D28" s="27" t="s">
        <v>66</v>
      </c>
      <c r="E28" s="27" t="s">
        <v>67</v>
      </c>
      <c r="F28" s="27" t="s">
        <v>68</v>
      </c>
      <c r="G28" s="27" t="s">
        <v>1</v>
      </c>
      <c r="H28" s="6" t="s">
        <v>32</v>
      </c>
      <c r="I28" s="7">
        <v>100</v>
      </c>
      <c r="J28" s="27" t="s">
        <v>33</v>
      </c>
      <c r="K28" s="27" t="s">
        <v>34</v>
      </c>
      <c r="L28" s="27" t="s">
        <v>35</v>
      </c>
      <c r="M28" s="27" t="s">
        <v>45</v>
      </c>
      <c r="N28" s="27" t="s">
        <v>37</v>
      </c>
      <c r="O28" s="27" t="s">
        <v>38</v>
      </c>
      <c r="P28" s="27" t="s">
        <v>39</v>
      </c>
      <c r="Q28" s="6" t="s">
        <v>1</v>
      </c>
      <c r="R28" s="6" t="s">
        <v>1</v>
      </c>
      <c r="S28" s="27" t="s">
        <v>1</v>
      </c>
      <c r="T28" s="27" t="s">
        <v>1</v>
      </c>
      <c r="U28" s="27">
        <v>50000</v>
      </c>
      <c r="V28" s="28">
        <f t="shared" si="1"/>
        <v>56000.000000000007</v>
      </c>
      <c r="W28" s="28" t="s">
        <v>42</v>
      </c>
      <c r="X28" s="29" t="s">
        <v>43</v>
      </c>
      <c r="Y28" s="29" t="s">
        <v>1</v>
      </c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spans="1:39" s="30" customFormat="1" ht="51" customHeight="1" x14ac:dyDescent="0.3">
      <c r="A29" s="25"/>
      <c r="B29" s="26" t="s">
        <v>70</v>
      </c>
      <c r="C29" s="27" t="s">
        <v>28</v>
      </c>
      <c r="D29" s="27" t="s">
        <v>71</v>
      </c>
      <c r="E29" s="27" t="s">
        <v>72</v>
      </c>
      <c r="F29" s="27" t="s">
        <v>72</v>
      </c>
      <c r="G29" s="27" t="s">
        <v>1</v>
      </c>
      <c r="H29" s="6" t="s">
        <v>32</v>
      </c>
      <c r="I29" s="7">
        <v>100</v>
      </c>
      <c r="J29" s="27" t="s">
        <v>33</v>
      </c>
      <c r="K29" s="27" t="s">
        <v>34</v>
      </c>
      <c r="L29" s="27" t="s">
        <v>35</v>
      </c>
      <c r="M29" s="27" t="s">
        <v>34</v>
      </c>
      <c r="N29" s="27" t="s">
        <v>37</v>
      </c>
      <c r="O29" s="27" t="s">
        <v>38</v>
      </c>
      <c r="P29" s="27" t="s">
        <v>39</v>
      </c>
      <c r="Q29" s="6" t="s">
        <v>1</v>
      </c>
      <c r="R29" s="6" t="s">
        <v>1</v>
      </c>
      <c r="S29" s="27" t="s">
        <v>1</v>
      </c>
      <c r="T29" s="27" t="s">
        <v>1</v>
      </c>
      <c r="U29" s="27">
        <v>1000000</v>
      </c>
      <c r="V29" s="28">
        <f t="shared" si="1"/>
        <v>1120000</v>
      </c>
      <c r="W29" s="28" t="s">
        <v>42</v>
      </c>
      <c r="X29" s="29" t="s">
        <v>43</v>
      </c>
      <c r="Y29" s="29" t="s">
        <v>1</v>
      </c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spans="1:39" s="30" customFormat="1" ht="51" customHeight="1" x14ac:dyDescent="0.3">
      <c r="A30" s="25"/>
      <c r="B30" s="26" t="s">
        <v>73</v>
      </c>
      <c r="C30" s="27" t="s">
        <v>28</v>
      </c>
      <c r="D30" s="27" t="s">
        <v>74</v>
      </c>
      <c r="E30" s="27" t="s">
        <v>75</v>
      </c>
      <c r="F30" s="27" t="s">
        <v>76</v>
      </c>
      <c r="G30" s="27" t="s">
        <v>1</v>
      </c>
      <c r="H30" s="6" t="s">
        <v>32</v>
      </c>
      <c r="I30" s="7">
        <v>100</v>
      </c>
      <c r="J30" s="27" t="s">
        <v>33</v>
      </c>
      <c r="K30" s="27" t="s">
        <v>34</v>
      </c>
      <c r="L30" s="27" t="s">
        <v>35</v>
      </c>
      <c r="M30" s="27" t="s">
        <v>34</v>
      </c>
      <c r="N30" s="27" t="s">
        <v>37</v>
      </c>
      <c r="O30" s="27" t="s">
        <v>38</v>
      </c>
      <c r="P30" s="27" t="s">
        <v>39</v>
      </c>
      <c r="Q30" s="6" t="s">
        <v>1</v>
      </c>
      <c r="R30" s="6" t="s">
        <v>1</v>
      </c>
      <c r="S30" s="27" t="s">
        <v>1</v>
      </c>
      <c r="T30" s="27" t="s">
        <v>1</v>
      </c>
      <c r="U30" s="27">
        <v>240000</v>
      </c>
      <c r="V30" s="28">
        <f t="shared" si="1"/>
        <v>268800</v>
      </c>
      <c r="W30" s="28" t="s">
        <v>53</v>
      </c>
      <c r="X30" s="29" t="s">
        <v>43</v>
      </c>
      <c r="Y30" s="29" t="s">
        <v>1</v>
      </c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 spans="1:39" s="30" customFormat="1" ht="51" customHeight="1" x14ac:dyDescent="0.3">
      <c r="A31" s="25"/>
      <c r="B31" s="26" t="s">
        <v>77</v>
      </c>
      <c r="C31" s="27" t="s">
        <v>28</v>
      </c>
      <c r="D31" s="27" t="s">
        <v>78</v>
      </c>
      <c r="E31" s="27" t="s">
        <v>79</v>
      </c>
      <c r="F31" s="27" t="s">
        <v>80</v>
      </c>
      <c r="G31" s="27" t="s">
        <v>81</v>
      </c>
      <c r="H31" s="6" t="s">
        <v>32</v>
      </c>
      <c r="I31" s="7">
        <v>100</v>
      </c>
      <c r="J31" s="27" t="s">
        <v>33</v>
      </c>
      <c r="K31" s="27" t="s">
        <v>34</v>
      </c>
      <c r="L31" s="27" t="s">
        <v>35</v>
      </c>
      <c r="M31" s="27" t="s">
        <v>34</v>
      </c>
      <c r="N31" s="27" t="s">
        <v>37</v>
      </c>
      <c r="O31" s="27" t="s">
        <v>38</v>
      </c>
      <c r="P31" s="27" t="s">
        <v>39</v>
      </c>
      <c r="Q31" s="6" t="s">
        <v>1</v>
      </c>
      <c r="R31" s="6" t="s">
        <v>1</v>
      </c>
      <c r="S31" s="27" t="s">
        <v>1</v>
      </c>
      <c r="T31" s="27" t="s">
        <v>1</v>
      </c>
      <c r="U31" s="27">
        <v>300000</v>
      </c>
      <c r="V31" s="28">
        <f t="shared" si="1"/>
        <v>336000.00000000006</v>
      </c>
      <c r="W31" s="28" t="s">
        <v>53</v>
      </c>
      <c r="X31" s="29" t="s">
        <v>43</v>
      </c>
      <c r="Y31" s="29" t="s">
        <v>1</v>
      </c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spans="1:39" s="30" customFormat="1" ht="51" customHeight="1" x14ac:dyDescent="0.3">
      <c r="A32" s="25"/>
      <c r="B32" s="26" t="s">
        <v>82</v>
      </c>
      <c r="C32" s="27" t="s">
        <v>28</v>
      </c>
      <c r="D32" s="27" t="s">
        <v>83</v>
      </c>
      <c r="E32" s="27" t="s">
        <v>84</v>
      </c>
      <c r="F32" s="27" t="s">
        <v>85</v>
      </c>
      <c r="G32" s="27" t="s">
        <v>1</v>
      </c>
      <c r="H32" s="6" t="s">
        <v>32</v>
      </c>
      <c r="I32" s="7">
        <v>100</v>
      </c>
      <c r="J32" s="27" t="s">
        <v>33</v>
      </c>
      <c r="K32" s="27" t="s">
        <v>34</v>
      </c>
      <c r="L32" s="27" t="s">
        <v>35</v>
      </c>
      <c r="M32" s="27" t="s">
        <v>34</v>
      </c>
      <c r="N32" s="27" t="s">
        <v>37</v>
      </c>
      <c r="O32" s="27" t="s">
        <v>38</v>
      </c>
      <c r="P32" s="27" t="s">
        <v>39</v>
      </c>
      <c r="Q32" s="6" t="s">
        <v>1</v>
      </c>
      <c r="R32" s="6" t="s">
        <v>1</v>
      </c>
      <c r="S32" s="27" t="s">
        <v>1</v>
      </c>
      <c r="T32" s="27" t="s">
        <v>1</v>
      </c>
      <c r="U32" s="27">
        <v>750000</v>
      </c>
      <c r="V32" s="28">
        <f t="shared" si="1"/>
        <v>840000.00000000012</v>
      </c>
      <c r="W32" s="28" t="s">
        <v>42</v>
      </c>
      <c r="X32" s="29" t="s">
        <v>43</v>
      </c>
      <c r="Y32" s="29" t="s">
        <v>1</v>
      </c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spans="1:39" s="30" customFormat="1" ht="51" customHeight="1" x14ac:dyDescent="0.3">
      <c r="A33" s="25"/>
      <c r="B33" s="26" t="s">
        <v>86</v>
      </c>
      <c r="C33" s="27" t="s">
        <v>28</v>
      </c>
      <c r="D33" s="27" t="s">
        <v>87</v>
      </c>
      <c r="E33" s="27" t="s">
        <v>88</v>
      </c>
      <c r="F33" s="27" t="s">
        <v>88</v>
      </c>
      <c r="G33" s="27" t="s">
        <v>1</v>
      </c>
      <c r="H33" s="6" t="s">
        <v>32</v>
      </c>
      <c r="I33" s="7">
        <v>100</v>
      </c>
      <c r="J33" s="27" t="s">
        <v>33</v>
      </c>
      <c r="K33" s="27" t="s">
        <v>34</v>
      </c>
      <c r="L33" s="27" t="s">
        <v>35</v>
      </c>
      <c r="M33" s="27" t="s">
        <v>34</v>
      </c>
      <c r="N33" s="27" t="s">
        <v>37</v>
      </c>
      <c r="O33" s="27" t="s">
        <v>38</v>
      </c>
      <c r="P33" s="27" t="s">
        <v>39</v>
      </c>
      <c r="Q33" s="6" t="s">
        <v>1</v>
      </c>
      <c r="R33" s="6" t="s">
        <v>1</v>
      </c>
      <c r="S33" s="27" t="s">
        <v>1</v>
      </c>
      <c r="T33" s="27" t="s">
        <v>1</v>
      </c>
      <c r="U33" s="27">
        <v>550000</v>
      </c>
      <c r="V33" s="28">
        <f t="shared" si="1"/>
        <v>616000.00000000012</v>
      </c>
      <c r="W33" s="28" t="s">
        <v>42</v>
      </c>
      <c r="X33" s="29" t="s">
        <v>43</v>
      </c>
      <c r="Y33" s="29" t="s">
        <v>1</v>
      </c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</row>
    <row r="34" spans="1:39" s="30" customFormat="1" ht="51" customHeight="1" x14ac:dyDescent="0.3">
      <c r="A34" s="25"/>
      <c r="B34" s="26" t="s">
        <v>89</v>
      </c>
      <c r="C34" s="27" t="s">
        <v>28</v>
      </c>
      <c r="D34" s="27" t="s">
        <v>90</v>
      </c>
      <c r="E34" s="27" t="s">
        <v>91</v>
      </c>
      <c r="F34" s="27" t="s">
        <v>91</v>
      </c>
      <c r="G34" s="27" t="s">
        <v>1</v>
      </c>
      <c r="H34" s="6" t="s">
        <v>32</v>
      </c>
      <c r="I34" s="7">
        <v>100</v>
      </c>
      <c r="J34" s="27" t="s">
        <v>33</v>
      </c>
      <c r="K34" s="27" t="s">
        <v>34</v>
      </c>
      <c r="L34" s="27" t="s">
        <v>35</v>
      </c>
      <c r="M34" s="27" t="s">
        <v>34</v>
      </c>
      <c r="N34" s="27" t="s">
        <v>37</v>
      </c>
      <c r="O34" s="27" t="s">
        <v>38</v>
      </c>
      <c r="P34" s="27" t="s">
        <v>39</v>
      </c>
      <c r="Q34" s="6" t="s">
        <v>1</v>
      </c>
      <c r="R34" s="6" t="s">
        <v>1</v>
      </c>
      <c r="S34" s="27" t="s">
        <v>1</v>
      </c>
      <c r="T34" s="27" t="s">
        <v>1</v>
      </c>
      <c r="U34" s="27">
        <v>50000</v>
      </c>
      <c r="V34" s="28">
        <f t="shared" si="1"/>
        <v>56000.000000000007</v>
      </c>
      <c r="W34" s="28" t="s">
        <v>42</v>
      </c>
      <c r="X34" s="29" t="s">
        <v>43</v>
      </c>
      <c r="Y34" s="29" t="s">
        <v>1</v>
      </c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5" spans="1:39" s="30" customFormat="1" ht="51" customHeight="1" x14ac:dyDescent="0.3">
      <c r="A35" s="25"/>
      <c r="B35" s="26" t="s">
        <v>92</v>
      </c>
      <c r="C35" s="27" t="s">
        <v>28</v>
      </c>
      <c r="D35" s="27" t="s">
        <v>93</v>
      </c>
      <c r="E35" s="27" t="s">
        <v>94</v>
      </c>
      <c r="F35" s="27" t="s">
        <v>95</v>
      </c>
      <c r="G35" s="27" t="s">
        <v>1</v>
      </c>
      <c r="H35" s="6" t="s">
        <v>32</v>
      </c>
      <c r="I35" s="7">
        <v>100</v>
      </c>
      <c r="J35" s="27" t="s">
        <v>33</v>
      </c>
      <c r="K35" s="27" t="s">
        <v>34</v>
      </c>
      <c r="L35" s="27" t="s">
        <v>96</v>
      </c>
      <c r="M35" s="27" t="s">
        <v>34</v>
      </c>
      <c r="N35" s="27" t="s">
        <v>37</v>
      </c>
      <c r="O35" s="27" t="s">
        <v>38</v>
      </c>
      <c r="P35" s="27" t="s">
        <v>39</v>
      </c>
      <c r="Q35" s="6" t="s">
        <v>1</v>
      </c>
      <c r="R35" s="6" t="s">
        <v>1</v>
      </c>
      <c r="S35" s="27" t="s">
        <v>1</v>
      </c>
      <c r="T35" s="27" t="s">
        <v>1</v>
      </c>
      <c r="U35" s="27">
        <v>100000</v>
      </c>
      <c r="V35" s="28">
        <f t="shared" si="1"/>
        <v>112000.00000000001</v>
      </c>
      <c r="W35" s="28" t="s">
        <v>53</v>
      </c>
      <c r="X35" s="29" t="s">
        <v>43</v>
      </c>
      <c r="Y35" s="29" t="s">
        <v>1</v>
      </c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</row>
    <row r="36" spans="1:39" s="30" customFormat="1" ht="51" customHeight="1" x14ac:dyDescent="0.3">
      <c r="A36" s="25"/>
      <c r="B36" s="26" t="s">
        <v>97</v>
      </c>
      <c r="C36" s="27" t="s">
        <v>28</v>
      </c>
      <c r="D36" s="27" t="s">
        <v>98</v>
      </c>
      <c r="E36" s="27" t="s">
        <v>99</v>
      </c>
      <c r="F36" s="27" t="s">
        <v>100</v>
      </c>
      <c r="G36" s="27" t="s">
        <v>1</v>
      </c>
      <c r="H36" s="6" t="s">
        <v>32</v>
      </c>
      <c r="I36" s="7">
        <v>100</v>
      </c>
      <c r="J36" s="27" t="s">
        <v>33</v>
      </c>
      <c r="K36" s="27" t="s">
        <v>34</v>
      </c>
      <c r="L36" s="27" t="s">
        <v>96</v>
      </c>
      <c r="M36" s="27" t="s">
        <v>34</v>
      </c>
      <c r="N36" s="27" t="s">
        <v>37</v>
      </c>
      <c r="O36" s="27" t="s">
        <v>38</v>
      </c>
      <c r="P36" s="27" t="s">
        <v>39</v>
      </c>
      <c r="Q36" s="6" t="s">
        <v>1</v>
      </c>
      <c r="R36" s="6" t="s">
        <v>1</v>
      </c>
      <c r="S36" s="27" t="s">
        <v>1</v>
      </c>
      <c r="T36" s="27" t="s">
        <v>1</v>
      </c>
      <c r="U36" s="27">
        <v>480000</v>
      </c>
      <c r="V36" s="28">
        <f t="shared" si="1"/>
        <v>537600</v>
      </c>
      <c r="W36" s="28" t="s">
        <v>53</v>
      </c>
      <c r="X36" s="29" t="s">
        <v>43</v>
      </c>
      <c r="Y36" s="29" t="s">
        <v>1</v>
      </c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0" customFormat="1" ht="51" customHeight="1" x14ac:dyDescent="0.3">
      <c r="A37" s="25"/>
      <c r="B37" s="26" t="s">
        <v>101</v>
      </c>
      <c r="C37" s="27" t="s">
        <v>28</v>
      </c>
      <c r="D37" s="27" t="s">
        <v>98</v>
      </c>
      <c r="E37" s="27" t="s">
        <v>99</v>
      </c>
      <c r="F37" s="27" t="s">
        <v>100</v>
      </c>
      <c r="G37" s="27" t="s">
        <v>1</v>
      </c>
      <c r="H37" s="6" t="s">
        <v>32</v>
      </c>
      <c r="I37" s="7">
        <v>100</v>
      </c>
      <c r="J37" s="27" t="s">
        <v>33</v>
      </c>
      <c r="K37" s="27" t="s">
        <v>34</v>
      </c>
      <c r="L37" s="27" t="s">
        <v>96</v>
      </c>
      <c r="M37" s="27" t="s">
        <v>36</v>
      </c>
      <c r="N37" s="27" t="s">
        <v>37</v>
      </c>
      <c r="O37" s="27" t="s">
        <v>38</v>
      </c>
      <c r="P37" s="27" t="s">
        <v>39</v>
      </c>
      <c r="Q37" s="6" t="s">
        <v>1</v>
      </c>
      <c r="R37" s="6" t="s">
        <v>1</v>
      </c>
      <c r="S37" s="27" t="s">
        <v>1</v>
      </c>
      <c r="T37" s="27" t="s">
        <v>1</v>
      </c>
      <c r="U37" s="27">
        <v>24000</v>
      </c>
      <c r="V37" s="28">
        <f t="shared" si="1"/>
        <v>26880.000000000004</v>
      </c>
      <c r="W37" s="28" t="s">
        <v>53</v>
      </c>
      <c r="X37" s="29" t="s">
        <v>43</v>
      </c>
      <c r="Y37" s="29" t="s">
        <v>1</v>
      </c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s="30" customFormat="1" ht="51" customHeight="1" x14ac:dyDescent="0.3">
      <c r="A38" s="25"/>
      <c r="B38" s="26" t="s">
        <v>102</v>
      </c>
      <c r="C38" s="27" t="s">
        <v>28</v>
      </c>
      <c r="D38" s="27" t="s">
        <v>103</v>
      </c>
      <c r="E38" s="27" t="s">
        <v>104</v>
      </c>
      <c r="F38" s="27" t="s">
        <v>104</v>
      </c>
      <c r="G38" s="27" t="s">
        <v>1</v>
      </c>
      <c r="H38" s="6" t="s">
        <v>32</v>
      </c>
      <c r="I38" s="7">
        <v>100</v>
      </c>
      <c r="J38" s="27" t="s">
        <v>33</v>
      </c>
      <c r="K38" s="27" t="s">
        <v>34</v>
      </c>
      <c r="L38" s="27" t="s">
        <v>96</v>
      </c>
      <c r="M38" s="27" t="s">
        <v>36</v>
      </c>
      <c r="N38" s="27" t="s">
        <v>37</v>
      </c>
      <c r="O38" s="27" t="s">
        <v>38</v>
      </c>
      <c r="P38" s="27" t="s">
        <v>39</v>
      </c>
      <c r="Q38" s="6" t="s">
        <v>1</v>
      </c>
      <c r="R38" s="6" t="s">
        <v>1</v>
      </c>
      <c r="S38" s="27" t="s">
        <v>1</v>
      </c>
      <c r="T38" s="27" t="s">
        <v>1</v>
      </c>
      <c r="U38" s="27">
        <v>50000</v>
      </c>
      <c r="V38" s="28">
        <f t="shared" si="1"/>
        <v>56000.000000000007</v>
      </c>
      <c r="W38" s="28" t="s">
        <v>53</v>
      </c>
      <c r="X38" s="29" t="s">
        <v>43</v>
      </c>
      <c r="Y38" s="29" t="s">
        <v>1</v>
      </c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s="30" customFormat="1" ht="51" customHeight="1" x14ac:dyDescent="0.3">
      <c r="A39" s="25"/>
      <c r="B39" s="26" t="s">
        <v>105</v>
      </c>
      <c r="C39" s="27" t="s">
        <v>28</v>
      </c>
      <c r="D39" s="27" t="s">
        <v>106</v>
      </c>
      <c r="E39" s="27" t="s">
        <v>107</v>
      </c>
      <c r="F39" s="27" t="s">
        <v>108</v>
      </c>
      <c r="G39" s="27" t="s">
        <v>1</v>
      </c>
      <c r="H39" s="6" t="s">
        <v>32</v>
      </c>
      <c r="I39" s="7">
        <v>100</v>
      </c>
      <c r="J39" s="27" t="s">
        <v>33</v>
      </c>
      <c r="K39" s="27" t="s">
        <v>34</v>
      </c>
      <c r="L39" s="27" t="s">
        <v>35</v>
      </c>
      <c r="M39" s="27" t="s">
        <v>36</v>
      </c>
      <c r="N39" s="27" t="s">
        <v>37</v>
      </c>
      <c r="O39" s="27" t="s">
        <v>38</v>
      </c>
      <c r="P39" s="27" t="s">
        <v>39</v>
      </c>
      <c r="Q39" s="6" t="s">
        <v>1</v>
      </c>
      <c r="R39" s="6" t="s">
        <v>1</v>
      </c>
      <c r="S39" s="27" t="s">
        <v>1</v>
      </c>
      <c r="T39" s="27" t="s">
        <v>1</v>
      </c>
      <c r="U39" s="27">
        <v>223214.49</v>
      </c>
      <c r="V39" s="28">
        <f t="shared" si="1"/>
        <v>250000.22880000001</v>
      </c>
      <c r="W39" s="28" t="s">
        <v>53</v>
      </c>
      <c r="X39" s="29" t="s">
        <v>43</v>
      </c>
      <c r="Y39" s="29" t="s">
        <v>1</v>
      </c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s="30" customFormat="1" ht="51" customHeight="1" x14ac:dyDescent="0.3">
      <c r="A40" s="25"/>
      <c r="B40" s="26" t="s">
        <v>109</v>
      </c>
      <c r="C40" s="27" t="s">
        <v>28</v>
      </c>
      <c r="D40" s="27" t="s">
        <v>110</v>
      </c>
      <c r="E40" s="27" t="s">
        <v>111</v>
      </c>
      <c r="F40" s="27" t="s">
        <v>112</v>
      </c>
      <c r="G40" s="27" t="s">
        <v>1</v>
      </c>
      <c r="H40" s="6" t="s">
        <v>32</v>
      </c>
      <c r="I40" s="7">
        <v>100</v>
      </c>
      <c r="J40" s="27" t="s">
        <v>33</v>
      </c>
      <c r="K40" s="27" t="s">
        <v>34</v>
      </c>
      <c r="L40" s="27" t="s">
        <v>35</v>
      </c>
      <c r="M40" s="27" t="s">
        <v>36</v>
      </c>
      <c r="N40" s="27" t="s">
        <v>37</v>
      </c>
      <c r="O40" s="27" t="s">
        <v>38</v>
      </c>
      <c r="P40" s="27" t="s">
        <v>39</v>
      </c>
      <c r="Q40" s="6" t="s">
        <v>1</v>
      </c>
      <c r="R40" s="6" t="s">
        <v>1</v>
      </c>
      <c r="S40" s="27" t="s">
        <v>1</v>
      </c>
      <c r="T40" s="27" t="s">
        <v>1</v>
      </c>
      <c r="U40" s="27">
        <v>75000</v>
      </c>
      <c r="V40" s="28">
        <f t="shared" si="1"/>
        <v>84000.000000000015</v>
      </c>
      <c r="W40" s="28" t="s">
        <v>53</v>
      </c>
      <c r="X40" s="29" t="s">
        <v>43</v>
      </c>
      <c r="Y40" s="29" t="s">
        <v>1</v>
      </c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spans="1:39" s="30" customFormat="1" ht="51" customHeight="1" x14ac:dyDescent="0.3">
      <c r="A41" s="25"/>
      <c r="B41" s="26" t="s">
        <v>113</v>
      </c>
      <c r="C41" s="27" t="s">
        <v>28</v>
      </c>
      <c r="D41" s="27" t="s">
        <v>110</v>
      </c>
      <c r="E41" s="27" t="s">
        <v>111</v>
      </c>
      <c r="F41" s="27" t="s">
        <v>112</v>
      </c>
      <c r="G41" s="27" t="s">
        <v>1</v>
      </c>
      <c r="H41" s="6" t="s">
        <v>32</v>
      </c>
      <c r="I41" s="7">
        <v>100</v>
      </c>
      <c r="J41" s="27" t="s">
        <v>33</v>
      </c>
      <c r="K41" s="27" t="s">
        <v>34</v>
      </c>
      <c r="L41" s="27" t="s">
        <v>35</v>
      </c>
      <c r="M41" s="27" t="s">
        <v>45</v>
      </c>
      <c r="N41" s="27" t="s">
        <v>37</v>
      </c>
      <c r="O41" s="27" t="s">
        <v>38</v>
      </c>
      <c r="P41" s="27" t="s">
        <v>39</v>
      </c>
      <c r="Q41" s="6" t="s">
        <v>1</v>
      </c>
      <c r="R41" s="6" t="s">
        <v>1</v>
      </c>
      <c r="S41" s="27" t="s">
        <v>1</v>
      </c>
      <c r="T41" s="27" t="s">
        <v>1</v>
      </c>
      <c r="U41" s="27">
        <v>58928.57</v>
      </c>
      <c r="V41" s="28">
        <f t="shared" si="1"/>
        <v>65999.998400000011</v>
      </c>
      <c r="W41" s="28" t="s">
        <v>53</v>
      </c>
      <c r="X41" s="29" t="s">
        <v>43</v>
      </c>
      <c r="Y41" s="29" t="s">
        <v>1</v>
      </c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</row>
    <row r="42" spans="1:39" s="30" customFormat="1" ht="51" customHeight="1" x14ac:dyDescent="0.3">
      <c r="A42" s="25"/>
      <c r="B42" s="26" t="s">
        <v>114</v>
      </c>
      <c r="C42" s="27" t="s">
        <v>28</v>
      </c>
      <c r="D42" s="27" t="s">
        <v>115</v>
      </c>
      <c r="E42" s="27" t="s">
        <v>116</v>
      </c>
      <c r="F42" s="27" t="s">
        <v>117</v>
      </c>
      <c r="G42" s="27" t="s">
        <v>1</v>
      </c>
      <c r="H42" s="6" t="s">
        <v>32</v>
      </c>
      <c r="I42" s="7">
        <v>100</v>
      </c>
      <c r="J42" s="27" t="s">
        <v>33</v>
      </c>
      <c r="K42" s="27" t="s">
        <v>34</v>
      </c>
      <c r="L42" s="27" t="s">
        <v>35</v>
      </c>
      <c r="M42" s="27" t="s">
        <v>36</v>
      </c>
      <c r="N42" s="27" t="s">
        <v>37</v>
      </c>
      <c r="O42" s="27" t="s">
        <v>38</v>
      </c>
      <c r="P42" s="27" t="s">
        <v>39</v>
      </c>
      <c r="Q42" s="6" t="s">
        <v>1</v>
      </c>
      <c r="R42" s="6" t="s">
        <v>1</v>
      </c>
      <c r="S42" s="27" t="s">
        <v>1</v>
      </c>
      <c r="T42" s="27" t="s">
        <v>1</v>
      </c>
      <c r="U42" s="27">
        <v>257142.86</v>
      </c>
      <c r="V42" s="28">
        <f t="shared" si="1"/>
        <v>288000.00320000004</v>
      </c>
      <c r="W42" s="28" t="s">
        <v>53</v>
      </c>
      <c r="X42" s="29" t="s">
        <v>43</v>
      </c>
      <c r="Y42" s="29" t="s">
        <v>1</v>
      </c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</row>
    <row r="43" spans="1:39" s="30" customFormat="1" ht="51" customHeight="1" x14ac:dyDescent="0.3">
      <c r="A43" s="25"/>
      <c r="B43" s="26" t="s">
        <v>118</v>
      </c>
      <c r="C43" s="27" t="s">
        <v>28</v>
      </c>
      <c r="D43" s="27" t="s">
        <v>119</v>
      </c>
      <c r="E43" s="27" t="s">
        <v>120</v>
      </c>
      <c r="F43" s="27" t="s">
        <v>121</v>
      </c>
      <c r="G43" s="27" t="s">
        <v>1</v>
      </c>
      <c r="H43" s="6" t="s">
        <v>32</v>
      </c>
      <c r="I43" s="7">
        <v>100</v>
      </c>
      <c r="J43" s="27" t="s">
        <v>33</v>
      </c>
      <c r="K43" s="27" t="s">
        <v>34</v>
      </c>
      <c r="L43" s="27" t="s">
        <v>35</v>
      </c>
      <c r="M43" s="27" t="s">
        <v>36</v>
      </c>
      <c r="N43" s="27" t="s">
        <v>37</v>
      </c>
      <c r="O43" s="27" t="s">
        <v>38</v>
      </c>
      <c r="P43" s="27" t="s">
        <v>39</v>
      </c>
      <c r="Q43" s="6" t="s">
        <v>1</v>
      </c>
      <c r="R43" s="6" t="s">
        <v>1</v>
      </c>
      <c r="S43" s="27" t="s">
        <v>1</v>
      </c>
      <c r="T43" s="27" t="s">
        <v>1</v>
      </c>
      <c r="U43" s="27">
        <v>178571.43</v>
      </c>
      <c r="V43" s="28">
        <f t="shared" si="1"/>
        <v>200000.00160000002</v>
      </c>
      <c r="W43" s="28" t="s">
        <v>53</v>
      </c>
      <c r="X43" s="29" t="s">
        <v>43</v>
      </c>
      <c r="Y43" s="29" t="s">
        <v>1</v>
      </c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</row>
    <row r="44" spans="1:39" s="30" customFormat="1" ht="51" customHeight="1" x14ac:dyDescent="0.3">
      <c r="A44" s="25"/>
      <c r="B44" s="26" t="s">
        <v>122</v>
      </c>
      <c r="C44" s="27" t="s">
        <v>28</v>
      </c>
      <c r="D44" s="27" t="s">
        <v>119</v>
      </c>
      <c r="E44" s="27" t="s">
        <v>120</v>
      </c>
      <c r="F44" s="27" t="s">
        <v>121</v>
      </c>
      <c r="G44" s="27" t="s">
        <v>1</v>
      </c>
      <c r="H44" s="6" t="s">
        <v>32</v>
      </c>
      <c r="I44" s="7">
        <v>100</v>
      </c>
      <c r="J44" s="27" t="s">
        <v>33</v>
      </c>
      <c r="K44" s="27" t="s">
        <v>34</v>
      </c>
      <c r="L44" s="27" t="s">
        <v>35</v>
      </c>
      <c r="M44" s="27" t="s">
        <v>36</v>
      </c>
      <c r="N44" s="27" t="s">
        <v>37</v>
      </c>
      <c r="O44" s="27" t="s">
        <v>38</v>
      </c>
      <c r="P44" s="27" t="s">
        <v>39</v>
      </c>
      <c r="Q44" s="6" t="s">
        <v>1</v>
      </c>
      <c r="R44" s="6" t="s">
        <v>1</v>
      </c>
      <c r="S44" s="27" t="s">
        <v>1</v>
      </c>
      <c r="T44" s="27" t="s">
        <v>1</v>
      </c>
      <c r="U44" s="27">
        <v>58928.57</v>
      </c>
      <c r="V44" s="28">
        <f t="shared" si="1"/>
        <v>65999.998400000011</v>
      </c>
      <c r="W44" s="28" t="s">
        <v>53</v>
      </c>
      <c r="X44" s="29" t="s">
        <v>43</v>
      </c>
      <c r="Y44" s="29" t="s">
        <v>1</v>
      </c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</row>
    <row r="45" spans="1:39" s="30" customFormat="1" ht="51" customHeight="1" x14ac:dyDescent="0.3">
      <c r="A45" s="25"/>
      <c r="B45" s="26" t="s">
        <v>123</v>
      </c>
      <c r="C45" s="27" t="s">
        <v>28</v>
      </c>
      <c r="D45" s="27" t="s">
        <v>124</v>
      </c>
      <c r="E45" s="27" t="s">
        <v>125</v>
      </c>
      <c r="F45" s="27" t="s">
        <v>126</v>
      </c>
      <c r="G45" s="27" t="s">
        <v>1</v>
      </c>
      <c r="H45" s="6" t="s">
        <v>32</v>
      </c>
      <c r="I45" s="7">
        <v>100</v>
      </c>
      <c r="J45" s="27" t="s">
        <v>33</v>
      </c>
      <c r="K45" s="27" t="s">
        <v>34</v>
      </c>
      <c r="L45" s="27" t="s">
        <v>96</v>
      </c>
      <c r="M45" s="27" t="s">
        <v>36</v>
      </c>
      <c r="N45" s="27" t="s">
        <v>37</v>
      </c>
      <c r="O45" s="27" t="s">
        <v>38</v>
      </c>
      <c r="P45" s="27" t="s">
        <v>39</v>
      </c>
      <c r="Q45" s="6" t="s">
        <v>1</v>
      </c>
      <c r="R45" s="6" t="s">
        <v>1</v>
      </c>
      <c r="S45" s="27" t="s">
        <v>1</v>
      </c>
      <c r="T45" s="27" t="s">
        <v>1</v>
      </c>
      <c r="U45" s="27">
        <v>45000</v>
      </c>
      <c r="V45" s="28">
        <f t="shared" si="1"/>
        <v>50400.000000000007</v>
      </c>
      <c r="W45" s="28" t="s">
        <v>53</v>
      </c>
      <c r="X45" s="29" t="s">
        <v>43</v>
      </c>
      <c r="Y45" s="29" t="s">
        <v>1</v>
      </c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</row>
    <row r="46" spans="1:39" s="30" customFormat="1" ht="51" customHeight="1" x14ac:dyDescent="0.3">
      <c r="A46" s="25"/>
      <c r="B46" s="26" t="s">
        <v>127</v>
      </c>
      <c r="C46" s="27" t="s">
        <v>28</v>
      </c>
      <c r="D46" s="27" t="s">
        <v>128</v>
      </c>
      <c r="E46" s="27" t="s">
        <v>129</v>
      </c>
      <c r="F46" s="27" t="s">
        <v>129</v>
      </c>
      <c r="G46" s="27" t="s">
        <v>130</v>
      </c>
      <c r="H46" s="6" t="s">
        <v>32</v>
      </c>
      <c r="I46" s="7">
        <v>100</v>
      </c>
      <c r="J46" s="27" t="s">
        <v>33</v>
      </c>
      <c r="K46" s="27" t="s">
        <v>34</v>
      </c>
      <c r="L46" s="27" t="s">
        <v>96</v>
      </c>
      <c r="M46" s="27" t="s">
        <v>36</v>
      </c>
      <c r="N46" s="27" t="s">
        <v>37</v>
      </c>
      <c r="O46" s="27" t="s">
        <v>38</v>
      </c>
      <c r="P46" s="27" t="s">
        <v>39</v>
      </c>
      <c r="Q46" s="6" t="s">
        <v>1</v>
      </c>
      <c r="R46" s="6" t="s">
        <v>1</v>
      </c>
      <c r="S46" s="27" t="s">
        <v>1</v>
      </c>
      <c r="T46" s="27" t="s">
        <v>1</v>
      </c>
      <c r="U46" s="27">
        <v>643000</v>
      </c>
      <c r="V46" s="28">
        <f t="shared" si="1"/>
        <v>720160.00000000012</v>
      </c>
      <c r="W46" s="28" t="s">
        <v>53</v>
      </c>
      <c r="X46" s="29" t="s">
        <v>43</v>
      </c>
      <c r="Y46" s="29" t="s">
        <v>1</v>
      </c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</row>
    <row r="47" spans="1:39" s="30" customFormat="1" ht="51" customHeight="1" x14ac:dyDescent="0.3">
      <c r="A47" s="25"/>
      <c r="B47" s="26" t="s">
        <v>131</v>
      </c>
      <c r="C47" s="27" t="s">
        <v>28</v>
      </c>
      <c r="D47" s="27" t="s">
        <v>132</v>
      </c>
      <c r="E47" s="27" t="s">
        <v>133</v>
      </c>
      <c r="F47" s="27" t="s">
        <v>134</v>
      </c>
      <c r="G47" s="27" t="s">
        <v>135</v>
      </c>
      <c r="H47" s="6" t="s">
        <v>32</v>
      </c>
      <c r="I47" s="7">
        <v>100</v>
      </c>
      <c r="J47" s="27" t="s">
        <v>33</v>
      </c>
      <c r="K47" s="27" t="s">
        <v>34</v>
      </c>
      <c r="L47" s="27" t="s">
        <v>96</v>
      </c>
      <c r="M47" s="27" t="s">
        <v>36</v>
      </c>
      <c r="N47" s="27" t="s">
        <v>37</v>
      </c>
      <c r="O47" s="27" t="s">
        <v>38</v>
      </c>
      <c r="P47" s="27" t="s">
        <v>39</v>
      </c>
      <c r="Q47" s="6" t="s">
        <v>1</v>
      </c>
      <c r="R47" s="6" t="s">
        <v>1</v>
      </c>
      <c r="S47" s="27" t="s">
        <v>1</v>
      </c>
      <c r="T47" s="27" t="s">
        <v>1</v>
      </c>
      <c r="U47" s="27">
        <v>222000</v>
      </c>
      <c r="V47" s="28">
        <f t="shared" si="1"/>
        <v>248640.00000000003</v>
      </c>
      <c r="W47" s="28" t="s">
        <v>53</v>
      </c>
      <c r="X47" s="29" t="s">
        <v>43</v>
      </c>
      <c r="Y47" s="29" t="s">
        <v>1</v>
      </c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</row>
    <row r="48" spans="1:39" s="30" customFormat="1" ht="51" customHeight="1" x14ac:dyDescent="0.3">
      <c r="A48" s="25"/>
      <c r="B48" s="26" t="s">
        <v>136</v>
      </c>
      <c r="C48" s="27" t="s">
        <v>28</v>
      </c>
      <c r="D48" s="27" t="s">
        <v>137</v>
      </c>
      <c r="E48" s="27" t="s">
        <v>138</v>
      </c>
      <c r="F48" s="27" t="s">
        <v>138</v>
      </c>
      <c r="G48" s="27" t="s">
        <v>1</v>
      </c>
      <c r="H48" s="6" t="s">
        <v>32</v>
      </c>
      <c r="I48" s="7">
        <v>100</v>
      </c>
      <c r="J48" s="27" t="s">
        <v>33</v>
      </c>
      <c r="K48" s="27" t="s">
        <v>34</v>
      </c>
      <c r="L48" s="27" t="s">
        <v>96</v>
      </c>
      <c r="M48" s="27" t="s">
        <v>34</v>
      </c>
      <c r="N48" s="27" t="s">
        <v>37</v>
      </c>
      <c r="O48" s="27" t="s">
        <v>38</v>
      </c>
      <c r="P48" s="27" t="s">
        <v>39</v>
      </c>
      <c r="Q48" s="6" t="s">
        <v>1</v>
      </c>
      <c r="R48" s="6" t="s">
        <v>1</v>
      </c>
      <c r="S48" s="27" t="s">
        <v>1</v>
      </c>
      <c r="T48" s="27" t="s">
        <v>1</v>
      </c>
      <c r="U48" s="27">
        <v>753942</v>
      </c>
      <c r="V48" s="28">
        <f t="shared" si="1"/>
        <v>844415.04</v>
      </c>
      <c r="W48" s="28" t="s">
        <v>53</v>
      </c>
      <c r="X48" s="29" t="s">
        <v>43</v>
      </c>
      <c r="Y48" s="29" t="s">
        <v>1</v>
      </c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</row>
    <row r="49" spans="1:39" s="30" customFormat="1" ht="51" customHeight="1" x14ac:dyDescent="0.3">
      <c r="A49" s="25"/>
      <c r="B49" s="26" t="s">
        <v>139</v>
      </c>
      <c r="C49" s="27" t="s">
        <v>28</v>
      </c>
      <c r="D49" s="27" t="s">
        <v>140</v>
      </c>
      <c r="E49" s="27" t="s">
        <v>141</v>
      </c>
      <c r="F49" s="27" t="s">
        <v>142</v>
      </c>
      <c r="G49" s="27" t="s">
        <v>1</v>
      </c>
      <c r="H49" s="6" t="s">
        <v>32</v>
      </c>
      <c r="I49" s="7">
        <v>100</v>
      </c>
      <c r="J49" s="27" t="s">
        <v>33</v>
      </c>
      <c r="K49" s="27" t="s">
        <v>34</v>
      </c>
      <c r="L49" s="27" t="s">
        <v>96</v>
      </c>
      <c r="M49" s="27" t="s">
        <v>36</v>
      </c>
      <c r="N49" s="27" t="s">
        <v>37</v>
      </c>
      <c r="O49" s="27" t="s">
        <v>38</v>
      </c>
      <c r="P49" s="27" t="s">
        <v>39</v>
      </c>
      <c r="Q49" s="6" t="s">
        <v>1</v>
      </c>
      <c r="R49" s="6" t="s">
        <v>1</v>
      </c>
      <c r="S49" s="27" t="s">
        <v>1</v>
      </c>
      <c r="T49" s="27" t="s">
        <v>1</v>
      </c>
      <c r="U49" s="27">
        <v>753942</v>
      </c>
      <c r="V49" s="28">
        <f t="shared" si="1"/>
        <v>844415.04</v>
      </c>
      <c r="W49" s="28" t="s">
        <v>53</v>
      </c>
      <c r="X49" s="29" t="s">
        <v>43</v>
      </c>
      <c r="Y49" s="29" t="s">
        <v>1</v>
      </c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</row>
    <row r="50" spans="1:39" s="30" customFormat="1" ht="51" customHeight="1" x14ac:dyDescent="0.3">
      <c r="A50" s="25"/>
      <c r="B50" s="26" t="s">
        <v>143</v>
      </c>
      <c r="C50" s="27" t="s">
        <v>28</v>
      </c>
      <c r="D50" s="27" t="s">
        <v>144</v>
      </c>
      <c r="E50" s="27" t="s">
        <v>145</v>
      </c>
      <c r="F50" s="27" t="s">
        <v>146</v>
      </c>
      <c r="G50" s="27" t="s">
        <v>1</v>
      </c>
      <c r="H50" s="6" t="s">
        <v>32</v>
      </c>
      <c r="I50" s="7">
        <v>100</v>
      </c>
      <c r="J50" s="27" t="s">
        <v>33</v>
      </c>
      <c r="K50" s="27" t="s">
        <v>34</v>
      </c>
      <c r="L50" s="27" t="s">
        <v>96</v>
      </c>
      <c r="M50" s="27" t="s">
        <v>36</v>
      </c>
      <c r="N50" s="27" t="s">
        <v>37</v>
      </c>
      <c r="O50" s="27" t="s">
        <v>38</v>
      </c>
      <c r="P50" s="27" t="s">
        <v>39</v>
      </c>
      <c r="Q50" s="6" t="s">
        <v>1</v>
      </c>
      <c r="R50" s="6" t="s">
        <v>1</v>
      </c>
      <c r="S50" s="27" t="s">
        <v>1</v>
      </c>
      <c r="T50" s="27" t="s">
        <v>1</v>
      </c>
      <c r="U50" s="27">
        <v>150000</v>
      </c>
      <c r="V50" s="28">
        <f t="shared" si="1"/>
        <v>168000.00000000003</v>
      </c>
      <c r="W50" s="28" t="s">
        <v>53</v>
      </c>
      <c r="X50" s="29" t="s">
        <v>43</v>
      </c>
      <c r="Y50" s="29" t="s">
        <v>1</v>
      </c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</row>
    <row r="51" spans="1:39" s="30" customFormat="1" ht="51" customHeight="1" x14ac:dyDescent="0.3">
      <c r="A51" s="25"/>
      <c r="B51" s="26" t="s">
        <v>147</v>
      </c>
      <c r="C51" s="27" t="s">
        <v>28</v>
      </c>
      <c r="D51" s="27" t="s">
        <v>148</v>
      </c>
      <c r="E51" s="27" t="s">
        <v>149</v>
      </c>
      <c r="F51" s="27" t="s">
        <v>150</v>
      </c>
      <c r="G51" s="27" t="s">
        <v>1</v>
      </c>
      <c r="H51" s="6" t="s">
        <v>32</v>
      </c>
      <c r="I51" s="7">
        <v>100</v>
      </c>
      <c r="J51" s="27" t="s">
        <v>33</v>
      </c>
      <c r="K51" s="27" t="s">
        <v>34</v>
      </c>
      <c r="L51" s="27" t="s">
        <v>96</v>
      </c>
      <c r="M51" s="27" t="s">
        <v>34</v>
      </c>
      <c r="N51" s="27" t="s">
        <v>37</v>
      </c>
      <c r="O51" s="27" t="s">
        <v>38</v>
      </c>
      <c r="P51" s="27" t="s">
        <v>39</v>
      </c>
      <c r="Q51" s="6" t="s">
        <v>1</v>
      </c>
      <c r="R51" s="6" t="s">
        <v>1</v>
      </c>
      <c r="S51" s="27" t="s">
        <v>1</v>
      </c>
      <c r="T51" s="27" t="s">
        <v>1</v>
      </c>
      <c r="U51" s="27">
        <v>120000</v>
      </c>
      <c r="V51" s="28">
        <f t="shared" si="1"/>
        <v>134400</v>
      </c>
      <c r="W51" s="28" t="s">
        <v>53</v>
      </c>
      <c r="X51" s="29" t="s">
        <v>43</v>
      </c>
      <c r="Y51" s="29" t="s">
        <v>1</v>
      </c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</row>
    <row r="52" spans="1:39" s="30" customFormat="1" ht="51" customHeight="1" x14ac:dyDescent="0.3">
      <c r="A52" s="25"/>
      <c r="B52" s="26" t="s">
        <v>151</v>
      </c>
      <c r="C52" s="27" t="s">
        <v>28</v>
      </c>
      <c r="D52" s="27" t="s">
        <v>152</v>
      </c>
      <c r="E52" s="27" t="s">
        <v>149</v>
      </c>
      <c r="F52" s="27" t="s">
        <v>153</v>
      </c>
      <c r="G52" s="27" t="s">
        <v>1</v>
      </c>
      <c r="H52" s="6" t="s">
        <v>32</v>
      </c>
      <c r="I52" s="7">
        <v>100</v>
      </c>
      <c r="J52" s="27" t="s">
        <v>33</v>
      </c>
      <c r="K52" s="27" t="s">
        <v>34</v>
      </c>
      <c r="L52" s="27" t="s">
        <v>96</v>
      </c>
      <c r="M52" s="27" t="s">
        <v>34</v>
      </c>
      <c r="N52" s="27" t="s">
        <v>37</v>
      </c>
      <c r="O52" s="27" t="s">
        <v>38</v>
      </c>
      <c r="P52" s="27" t="s">
        <v>39</v>
      </c>
      <c r="Q52" s="6" t="s">
        <v>1</v>
      </c>
      <c r="R52" s="6" t="s">
        <v>1</v>
      </c>
      <c r="S52" s="27" t="s">
        <v>1</v>
      </c>
      <c r="T52" s="27" t="s">
        <v>1</v>
      </c>
      <c r="U52" s="27">
        <v>600000</v>
      </c>
      <c r="V52" s="28">
        <f t="shared" si="1"/>
        <v>672000.00000000012</v>
      </c>
      <c r="W52" s="28" t="s">
        <v>53</v>
      </c>
      <c r="X52" s="29" t="s">
        <v>43</v>
      </c>
      <c r="Y52" s="29" t="s">
        <v>1</v>
      </c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</row>
    <row r="53" spans="1:39" s="30" customFormat="1" ht="51" customHeight="1" x14ac:dyDescent="0.3">
      <c r="A53" s="25"/>
      <c r="B53" s="26" t="s">
        <v>154</v>
      </c>
      <c r="C53" s="27" t="s">
        <v>28</v>
      </c>
      <c r="D53" s="27" t="s">
        <v>155</v>
      </c>
      <c r="E53" s="27" t="s">
        <v>156</v>
      </c>
      <c r="F53" s="27" t="s">
        <v>157</v>
      </c>
      <c r="G53" s="27" t="s">
        <v>1</v>
      </c>
      <c r="H53" s="6" t="s">
        <v>32</v>
      </c>
      <c r="I53" s="7">
        <v>100</v>
      </c>
      <c r="J53" s="27" t="s">
        <v>33</v>
      </c>
      <c r="K53" s="27" t="s">
        <v>34</v>
      </c>
      <c r="L53" s="27" t="s">
        <v>96</v>
      </c>
      <c r="M53" s="27" t="s">
        <v>34</v>
      </c>
      <c r="N53" s="27" t="s">
        <v>37</v>
      </c>
      <c r="O53" s="27" t="s">
        <v>38</v>
      </c>
      <c r="P53" s="27" t="s">
        <v>39</v>
      </c>
      <c r="Q53" s="6" t="s">
        <v>1</v>
      </c>
      <c r="R53" s="6" t="s">
        <v>1</v>
      </c>
      <c r="S53" s="27" t="s">
        <v>1</v>
      </c>
      <c r="T53" s="27" t="s">
        <v>1</v>
      </c>
      <c r="U53" s="27">
        <v>411000</v>
      </c>
      <c r="V53" s="28">
        <f t="shared" si="1"/>
        <v>460320.00000000006</v>
      </c>
      <c r="W53" s="28" t="s">
        <v>53</v>
      </c>
      <c r="X53" s="29" t="s">
        <v>43</v>
      </c>
      <c r="Y53" s="29" t="s">
        <v>1</v>
      </c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</row>
    <row r="54" spans="1:39" s="30" customFormat="1" ht="51" customHeight="1" x14ac:dyDescent="0.3">
      <c r="A54" s="25"/>
      <c r="B54" s="26" t="s">
        <v>158</v>
      </c>
      <c r="C54" s="27" t="s">
        <v>28</v>
      </c>
      <c r="D54" s="27" t="s">
        <v>155</v>
      </c>
      <c r="E54" s="27" t="s">
        <v>156</v>
      </c>
      <c r="F54" s="27" t="s">
        <v>157</v>
      </c>
      <c r="G54" s="27" t="s">
        <v>1</v>
      </c>
      <c r="H54" s="6" t="s">
        <v>32</v>
      </c>
      <c r="I54" s="7">
        <v>100</v>
      </c>
      <c r="J54" s="27" t="s">
        <v>33</v>
      </c>
      <c r="K54" s="27" t="s">
        <v>34</v>
      </c>
      <c r="L54" s="27" t="s">
        <v>96</v>
      </c>
      <c r="M54" s="27" t="s">
        <v>36</v>
      </c>
      <c r="N54" s="27" t="s">
        <v>37</v>
      </c>
      <c r="O54" s="27" t="s">
        <v>38</v>
      </c>
      <c r="P54" s="27" t="s">
        <v>39</v>
      </c>
      <c r="Q54" s="6" t="s">
        <v>1</v>
      </c>
      <c r="R54" s="6" t="s">
        <v>1</v>
      </c>
      <c r="S54" s="27" t="s">
        <v>1</v>
      </c>
      <c r="T54" s="27" t="s">
        <v>1</v>
      </c>
      <c r="U54" s="27">
        <v>542000</v>
      </c>
      <c r="V54" s="28">
        <f t="shared" si="1"/>
        <v>607040</v>
      </c>
      <c r="W54" s="28" t="s">
        <v>53</v>
      </c>
      <c r="X54" s="29" t="s">
        <v>43</v>
      </c>
      <c r="Y54" s="29" t="s">
        <v>1</v>
      </c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</row>
    <row r="55" spans="1:39" s="30" customFormat="1" ht="51" customHeight="1" x14ac:dyDescent="0.3">
      <c r="A55" s="25"/>
      <c r="B55" s="26" t="s">
        <v>159</v>
      </c>
      <c r="C55" s="27" t="s">
        <v>28</v>
      </c>
      <c r="D55" s="27" t="s">
        <v>160</v>
      </c>
      <c r="E55" s="27" t="s">
        <v>161</v>
      </c>
      <c r="F55" s="27" t="s">
        <v>162</v>
      </c>
      <c r="G55" s="27" t="s">
        <v>1</v>
      </c>
      <c r="H55" s="6" t="s">
        <v>32</v>
      </c>
      <c r="I55" s="7">
        <v>100</v>
      </c>
      <c r="J55" s="27" t="s">
        <v>33</v>
      </c>
      <c r="K55" s="27" t="s">
        <v>34</v>
      </c>
      <c r="L55" s="27" t="s">
        <v>96</v>
      </c>
      <c r="M55" s="27" t="s">
        <v>36</v>
      </c>
      <c r="N55" s="27" t="s">
        <v>37</v>
      </c>
      <c r="O55" s="27" t="s">
        <v>38</v>
      </c>
      <c r="P55" s="27" t="s">
        <v>39</v>
      </c>
      <c r="Q55" s="6" t="s">
        <v>1</v>
      </c>
      <c r="R55" s="6" t="s">
        <v>1</v>
      </c>
      <c r="S55" s="27" t="s">
        <v>1</v>
      </c>
      <c r="T55" s="27" t="s">
        <v>1</v>
      </c>
      <c r="U55" s="27">
        <v>240000</v>
      </c>
      <c r="V55" s="28">
        <f t="shared" si="1"/>
        <v>268800</v>
      </c>
      <c r="W55" s="28" t="s">
        <v>53</v>
      </c>
      <c r="X55" s="29" t="s">
        <v>43</v>
      </c>
      <c r="Y55" s="29" t="s">
        <v>1</v>
      </c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</row>
    <row r="56" spans="1:39" s="30" customFormat="1" ht="51" customHeight="1" x14ac:dyDescent="0.3">
      <c r="A56" s="25"/>
      <c r="B56" s="26" t="s">
        <v>163</v>
      </c>
      <c r="C56" s="27" t="s">
        <v>28</v>
      </c>
      <c r="D56" s="27" t="s">
        <v>164</v>
      </c>
      <c r="E56" s="27" t="s">
        <v>165</v>
      </c>
      <c r="F56" s="27" t="s">
        <v>166</v>
      </c>
      <c r="G56" s="27" t="s">
        <v>1</v>
      </c>
      <c r="H56" s="6" t="s">
        <v>32</v>
      </c>
      <c r="I56" s="7">
        <v>100</v>
      </c>
      <c r="J56" s="27" t="s">
        <v>33</v>
      </c>
      <c r="K56" s="27" t="s">
        <v>34</v>
      </c>
      <c r="L56" s="27" t="s">
        <v>96</v>
      </c>
      <c r="M56" s="27" t="s">
        <v>36</v>
      </c>
      <c r="N56" s="27" t="s">
        <v>37</v>
      </c>
      <c r="O56" s="27" t="s">
        <v>38</v>
      </c>
      <c r="P56" s="27" t="s">
        <v>39</v>
      </c>
      <c r="Q56" s="6" t="s">
        <v>1</v>
      </c>
      <c r="R56" s="6" t="s">
        <v>1</v>
      </c>
      <c r="S56" s="27" t="s">
        <v>1</v>
      </c>
      <c r="T56" s="27" t="s">
        <v>1</v>
      </c>
      <c r="U56" s="27">
        <v>5000</v>
      </c>
      <c r="V56" s="28">
        <f t="shared" si="1"/>
        <v>5600.0000000000009</v>
      </c>
      <c r="W56" s="28" t="s">
        <v>53</v>
      </c>
      <c r="X56" s="29" t="s">
        <v>43</v>
      </c>
      <c r="Y56" s="29" t="s">
        <v>1</v>
      </c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</row>
    <row r="57" spans="1:39" s="30" customFormat="1" ht="51" customHeight="1" x14ac:dyDescent="0.3">
      <c r="A57" s="25"/>
      <c r="B57" s="26" t="s">
        <v>167</v>
      </c>
      <c r="C57" s="27" t="s">
        <v>28</v>
      </c>
      <c r="D57" s="27" t="s">
        <v>168</v>
      </c>
      <c r="E57" s="27" t="s">
        <v>169</v>
      </c>
      <c r="F57" s="27" t="s">
        <v>170</v>
      </c>
      <c r="G57" s="27" t="s">
        <v>1</v>
      </c>
      <c r="H57" s="6" t="s">
        <v>32</v>
      </c>
      <c r="I57" s="7">
        <v>100</v>
      </c>
      <c r="J57" s="27" t="s">
        <v>33</v>
      </c>
      <c r="K57" s="27" t="s">
        <v>34</v>
      </c>
      <c r="L57" s="27" t="s">
        <v>96</v>
      </c>
      <c r="M57" s="27" t="s">
        <v>34</v>
      </c>
      <c r="N57" s="27" t="s">
        <v>37</v>
      </c>
      <c r="O57" s="27" t="s">
        <v>38</v>
      </c>
      <c r="P57" s="27" t="s">
        <v>39</v>
      </c>
      <c r="Q57" s="6" t="s">
        <v>1</v>
      </c>
      <c r="R57" s="6" t="s">
        <v>1</v>
      </c>
      <c r="S57" s="27" t="s">
        <v>1</v>
      </c>
      <c r="T57" s="27" t="s">
        <v>1</v>
      </c>
      <c r="U57" s="27">
        <v>163200</v>
      </c>
      <c r="V57" s="28">
        <f t="shared" si="1"/>
        <v>182784.00000000003</v>
      </c>
      <c r="W57" s="28" t="s">
        <v>53</v>
      </c>
      <c r="X57" s="29" t="s">
        <v>43</v>
      </c>
      <c r="Y57" s="29" t="s">
        <v>1</v>
      </c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</row>
    <row r="58" spans="1:39" s="30" customFormat="1" ht="51" customHeight="1" x14ac:dyDescent="0.3">
      <c r="A58" s="25"/>
      <c r="B58" s="26" t="s">
        <v>171</v>
      </c>
      <c r="C58" s="27" t="s">
        <v>28</v>
      </c>
      <c r="D58" s="27" t="s">
        <v>172</v>
      </c>
      <c r="E58" s="27" t="s">
        <v>173</v>
      </c>
      <c r="F58" s="27" t="s">
        <v>174</v>
      </c>
      <c r="G58" s="27" t="s">
        <v>1</v>
      </c>
      <c r="H58" s="6" t="s">
        <v>32</v>
      </c>
      <c r="I58" s="7">
        <v>100</v>
      </c>
      <c r="J58" s="27" t="s">
        <v>33</v>
      </c>
      <c r="K58" s="27" t="s">
        <v>34</v>
      </c>
      <c r="L58" s="27" t="s">
        <v>96</v>
      </c>
      <c r="M58" s="27" t="s">
        <v>34</v>
      </c>
      <c r="N58" s="27" t="s">
        <v>37</v>
      </c>
      <c r="O58" s="27" t="s">
        <v>38</v>
      </c>
      <c r="P58" s="27" t="s">
        <v>39</v>
      </c>
      <c r="Q58" s="6" t="s">
        <v>1</v>
      </c>
      <c r="R58" s="6" t="s">
        <v>1</v>
      </c>
      <c r="S58" s="27" t="s">
        <v>1</v>
      </c>
      <c r="T58" s="27" t="s">
        <v>1</v>
      </c>
      <c r="U58" s="27">
        <v>163200</v>
      </c>
      <c r="V58" s="28">
        <f t="shared" si="1"/>
        <v>182784.00000000003</v>
      </c>
      <c r="W58" s="28" t="s">
        <v>53</v>
      </c>
      <c r="X58" s="29" t="s">
        <v>43</v>
      </c>
      <c r="Y58" s="29" t="s">
        <v>1</v>
      </c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</row>
    <row r="59" spans="1:39" s="30" customFormat="1" ht="51" customHeight="1" x14ac:dyDescent="0.3">
      <c r="A59" s="25"/>
      <c r="B59" s="26" t="s">
        <v>175</v>
      </c>
      <c r="C59" s="27" t="s">
        <v>28</v>
      </c>
      <c r="D59" s="27" t="s">
        <v>176</v>
      </c>
      <c r="E59" s="27" t="s">
        <v>177</v>
      </c>
      <c r="F59" s="27" t="s">
        <v>178</v>
      </c>
      <c r="G59" s="27" t="s">
        <v>1</v>
      </c>
      <c r="H59" s="6" t="s">
        <v>32</v>
      </c>
      <c r="I59" s="7">
        <v>100</v>
      </c>
      <c r="J59" s="27" t="s">
        <v>33</v>
      </c>
      <c r="K59" s="27" t="s">
        <v>34</v>
      </c>
      <c r="L59" s="27" t="s">
        <v>96</v>
      </c>
      <c r="M59" s="27" t="s">
        <v>36</v>
      </c>
      <c r="N59" s="27" t="s">
        <v>37</v>
      </c>
      <c r="O59" s="27" t="s">
        <v>38</v>
      </c>
      <c r="P59" s="27" t="s">
        <v>39</v>
      </c>
      <c r="Q59" s="6" t="s">
        <v>1</v>
      </c>
      <c r="R59" s="6" t="s">
        <v>1</v>
      </c>
      <c r="S59" s="27" t="s">
        <v>1</v>
      </c>
      <c r="T59" s="27" t="s">
        <v>1</v>
      </c>
      <c r="U59" s="27">
        <v>50000</v>
      </c>
      <c r="V59" s="28">
        <f t="shared" si="1"/>
        <v>56000.000000000007</v>
      </c>
      <c r="W59" s="28" t="s">
        <v>53</v>
      </c>
      <c r="X59" s="29" t="s">
        <v>43</v>
      </c>
      <c r="Y59" s="29" t="s">
        <v>1</v>
      </c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</row>
    <row r="60" spans="1:39" s="30" customFormat="1" ht="51" customHeight="1" x14ac:dyDescent="0.3">
      <c r="A60" s="25"/>
      <c r="B60" s="26" t="s">
        <v>179</v>
      </c>
      <c r="C60" s="27" t="s">
        <v>28</v>
      </c>
      <c r="D60" s="27" t="s">
        <v>180</v>
      </c>
      <c r="E60" s="27" t="s">
        <v>181</v>
      </c>
      <c r="F60" s="27" t="s">
        <v>182</v>
      </c>
      <c r="G60" s="27" t="s">
        <v>1</v>
      </c>
      <c r="H60" s="6" t="s">
        <v>32</v>
      </c>
      <c r="I60" s="7">
        <v>100</v>
      </c>
      <c r="J60" s="27" t="s">
        <v>33</v>
      </c>
      <c r="K60" s="27" t="s">
        <v>34</v>
      </c>
      <c r="L60" s="27" t="s">
        <v>96</v>
      </c>
      <c r="M60" s="27" t="s">
        <v>36</v>
      </c>
      <c r="N60" s="27" t="s">
        <v>37</v>
      </c>
      <c r="O60" s="27" t="s">
        <v>38</v>
      </c>
      <c r="P60" s="27" t="s">
        <v>39</v>
      </c>
      <c r="Q60" s="6" t="s">
        <v>1</v>
      </c>
      <c r="R60" s="6" t="s">
        <v>1</v>
      </c>
      <c r="S60" s="27" t="s">
        <v>1</v>
      </c>
      <c r="T60" s="27" t="s">
        <v>1</v>
      </c>
      <c r="U60" s="27">
        <v>300000</v>
      </c>
      <c r="V60" s="28">
        <f t="shared" si="1"/>
        <v>336000.00000000006</v>
      </c>
      <c r="W60" s="28" t="s">
        <v>53</v>
      </c>
      <c r="X60" s="29" t="s">
        <v>43</v>
      </c>
      <c r="Y60" s="29" t="s">
        <v>1</v>
      </c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</row>
    <row r="61" spans="1:39" s="30" customFormat="1" ht="51" customHeight="1" x14ac:dyDescent="0.3">
      <c r="A61" s="25"/>
      <c r="B61" s="26" t="s">
        <v>183</v>
      </c>
      <c r="C61" s="27" t="s">
        <v>28</v>
      </c>
      <c r="D61" s="27" t="s">
        <v>184</v>
      </c>
      <c r="E61" s="27" t="s">
        <v>185</v>
      </c>
      <c r="F61" s="27" t="s">
        <v>186</v>
      </c>
      <c r="G61" s="27" t="s">
        <v>187</v>
      </c>
      <c r="H61" s="6" t="s">
        <v>32</v>
      </c>
      <c r="I61" s="7">
        <v>100</v>
      </c>
      <c r="J61" s="27" t="s">
        <v>33</v>
      </c>
      <c r="K61" s="27" t="s">
        <v>34</v>
      </c>
      <c r="L61" s="27" t="s">
        <v>35</v>
      </c>
      <c r="M61" s="27" t="s">
        <v>36</v>
      </c>
      <c r="N61" s="27" t="s">
        <v>37</v>
      </c>
      <c r="O61" s="27" t="s">
        <v>38</v>
      </c>
      <c r="P61" s="27" t="s">
        <v>39</v>
      </c>
      <c r="Q61" s="6" t="s">
        <v>1</v>
      </c>
      <c r="R61" s="6" t="s">
        <v>1</v>
      </c>
      <c r="S61" s="27" t="s">
        <v>1</v>
      </c>
      <c r="T61" s="27" t="s">
        <v>1</v>
      </c>
      <c r="U61" s="27">
        <v>75000</v>
      </c>
      <c r="V61" s="28">
        <f t="shared" si="1"/>
        <v>84000.000000000015</v>
      </c>
      <c r="W61" s="28" t="s">
        <v>42</v>
      </c>
      <c r="X61" s="29" t="s">
        <v>43</v>
      </c>
      <c r="Y61" s="29" t="s">
        <v>1</v>
      </c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</row>
    <row r="62" spans="1:39" s="30" customFormat="1" ht="51" customHeight="1" x14ac:dyDescent="0.3">
      <c r="A62" s="25"/>
      <c r="B62" s="26" t="s">
        <v>188</v>
      </c>
      <c r="C62" s="27" t="s">
        <v>28</v>
      </c>
      <c r="D62" s="27" t="s">
        <v>184</v>
      </c>
      <c r="E62" s="27" t="s">
        <v>185</v>
      </c>
      <c r="F62" s="27" t="s">
        <v>186</v>
      </c>
      <c r="G62" s="27" t="s">
        <v>187</v>
      </c>
      <c r="H62" s="6" t="s">
        <v>32</v>
      </c>
      <c r="I62" s="7">
        <v>100</v>
      </c>
      <c r="J62" s="27" t="s">
        <v>33</v>
      </c>
      <c r="K62" s="27" t="s">
        <v>34</v>
      </c>
      <c r="L62" s="27" t="s">
        <v>35</v>
      </c>
      <c r="M62" s="27" t="s">
        <v>45</v>
      </c>
      <c r="N62" s="27" t="s">
        <v>37</v>
      </c>
      <c r="O62" s="27" t="s">
        <v>38</v>
      </c>
      <c r="P62" s="27" t="s">
        <v>39</v>
      </c>
      <c r="Q62" s="6" t="s">
        <v>1</v>
      </c>
      <c r="R62" s="6" t="s">
        <v>1</v>
      </c>
      <c r="S62" s="27" t="s">
        <v>1</v>
      </c>
      <c r="T62" s="27" t="s">
        <v>1</v>
      </c>
      <c r="U62" s="27">
        <v>58966.96</v>
      </c>
      <c r="V62" s="28">
        <f t="shared" si="1"/>
        <v>66042.995200000005</v>
      </c>
      <c r="W62" s="28" t="s">
        <v>42</v>
      </c>
      <c r="X62" s="29" t="s">
        <v>43</v>
      </c>
      <c r="Y62" s="29" t="s">
        <v>1</v>
      </c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</row>
    <row r="63" spans="1:39" s="30" customFormat="1" ht="51" customHeight="1" x14ac:dyDescent="0.3">
      <c r="A63" s="25"/>
      <c r="B63" s="26" t="s">
        <v>189</v>
      </c>
      <c r="C63" s="27" t="s">
        <v>28</v>
      </c>
      <c r="D63" s="27" t="s">
        <v>190</v>
      </c>
      <c r="E63" s="27" t="s">
        <v>191</v>
      </c>
      <c r="F63" s="27" t="s">
        <v>192</v>
      </c>
      <c r="G63" s="27" t="s">
        <v>193</v>
      </c>
      <c r="H63" s="6" t="s">
        <v>32</v>
      </c>
      <c r="I63" s="7">
        <v>100</v>
      </c>
      <c r="J63" s="27" t="s">
        <v>33</v>
      </c>
      <c r="K63" s="27" t="s">
        <v>34</v>
      </c>
      <c r="L63" s="27" t="s">
        <v>96</v>
      </c>
      <c r="M63" s="27" t="s">
        <v>36</v>
      </c>
      <c r="N63" s="27" t="s">
        <v>37</v>
      </c>
      <c r="O63" s="27" t="s">
        <v>38</v>
      </c>
      <c r="P63" s="27" t="s">
        <v>39</v>
      </c>
      <c r="Q63" s="6" t="s">
        <v>1</v>
      </c>
      <c r="R63" s="6" t="s">
        <v>1</v>
      </c>
      <c r="S63" s="27" t="s">
        <v>1</v>
      </c>
      <c r="T63" s="27" t="s">
        <v>1</v>
      </c>
      <c r="U63" s="27">
        <v>125000</v>
      </c>
      <c r="V63" s="28">
        <f t="shared" si="1"/>
        <v>140000</v>
      </c>
      <c r="W63" s="28" t="s">
        <v>53</v>
      </c>
      <c r="X63" s="29" t="s">
        <v>43</v>
      </c>
      <c r="Y63" s="29" t="s">
        <v>1</v>
      </c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</row>
    <row r="64" spans="1:39" s="30" customFormat="1" ht="51" customHeight="1" x14ac:dyDescent="0.3">
      <c r="A64" s="25"/>
      <c r="B64" s="26" t="s">
        <v>194</v>
      </c>
      <c r="C64" s="27" t="s">
        <v>28</v>
      </c>
      <c r="D64" s="27" t="s">
        <v>195</v>
      </c>
      <c r="E64" s="27" t="s">
        <v>196</v>
      </c>
      <c r="F64" s="27" t="s">
        <v>197</v>
      </c>
      <c r="G64" s="27" t="s">
        <v>198</v>
      </c>
      <c r="H64" s="6" t="s">
        <v>32</v>
      </c>
      <c r="I64" s="7">
        <v>100</v>
      </c>
      <c r="J64" s="27" t="s">
        <v>33</v>
      </c>
      <c r="K64" s="27" t="s">
        <v>34</v>
      </c>
      <c r="L64" s="27" t="s">
        <v>96</v>
      </c>
      <c r="M64" s="27" t="s">
        <v>36</v>
      </c>
      <c r="N64" s="27" t="s">
        <v>37</v>
      </c>
      <c r="O64" s="27" t="s">
        <v>38</v>
      </c>
      <c r="P64" s="27" t="s">
        <v>39</v>
      </c>
      <c r="Q64" s="6" t="s">
        <v>1</v>
      </c>
      <c r="R64" s="6" t="s">
        <v>1</v>
      </c>
      <c r="S64" s="27" t="s">
        <v>1</v>
      </c>
      <c r="T64" s="27" t="s">
        <v>1</v>
      </c>
      <c r="U64" s="27">
        <v>120000</v>
      </c>
      <c r="V64" s="28">
        <f t="shared" si="1"/>
        <v>134400</v>
      </c>
      <c r="W64" s="28" t="s">
        <v>53</v>
      </c>
      <c r="X64" s="29" t="s">
        <v>43</v>
      </c>
      <c r="Y64" s="29" t="s">
        <v>1</v>
      </c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</row>
    <row r="65" spans="1:39" s="30" customFormat="1" ht="51" customHeight="1" x14ac:dyDescent="0.3">
      <c r="A65" s="25"/>
      <c r="B65" s="26" t="s">
        <v>199</v>
      </c>
      <c r="C65" s="27" t="s">
        <v>28</v>
      </c>
      <c r="D65" s="27" t="s">
        <v>200</v>
      </c>
      <c r="E65" s="27" t="s">
        <v>201</v>
      </c>
      <c r="F65" s="27" t="s">
        <v>201</v>
      </c>
      <c r="G65" s="27" t="s">
        <v>1</v>
      </c>
      <c r="H65" s="6" t="s">
        <v>32</v>
      </c>
      <c r="I65" s="7">
        <v>100</v>
      </c>
      <c r="J65" s="27" t="s">
        <v>33</v>
      </c>
      <c r="K65" s="27" t="s">
        <v>34</v>
      </c>
      <c r="L65" s="27" t="s">
        <v>35</v>
      </c>
      <c r="M65" s="27" t="s">
        <v>34</v>
      </c>
      <c r="N65" s="27" t="s">
        <v>37</v>
      </c>
      <c r="O65" s="27" t="s">
        <v>38</v>
      </c>
      <c r="P65" s="27" t="s">
        <v>39</v>
      </c>
      <c r="Q65" s="6" t="s">
        <v>1</v>
      </c>
      <c r="R65" s="6" t="s">
        <v>1</v>
      </c>
      <c r="S65" s="27" t="s">
        <v>1</v>
      </c>
      <c r="T65" s="27" t="s">
        <v>1</v>
      </c>
      <c r="U65" s="27">
        <v>9000000</v>
      </c>
      <c r="V65" s="28">
        <f t="shared" si="1"/>
        <v>10080000.000000002</v>
      </c>
      <c r="W65" s="28" t="s">
        <v>53</v>
      </c>
      <c r="X65" s="29" t="s">
        <v>43</v>
      </c>
      <c r="Y65" s="29" t="s">
        <v>1</v>
      </c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</row>
    <row r="66" spans="1:39" s="30" customFormat="1" ht="51" customHeight="1" x14ac:dyDescent="0.3">
      <c r="A66" s="25"/>
      <c r="B66" s="26" t="s">
        <v>202</v>
      </c>
      <c r="C66" s="27" t="s">
        <v>28</v>
      </c>
      <c r="D66" s="27" t="s">
        <v>203</v>
      </c>
      <c r="E66" s="27" t="s">
        <v>204</v>
      </c>
      <c r="F66" s="27" t="s">
        <v>204</v>
      </c>
      <c r="G66" s="27" t="s">
        <v>1</v>
      </c>
      <c r="H66" s="6" t="s">
        <v>32</v>
      </c>
      <c r="I66" s="7">
        <v>100</v>
      </c>
      <c r="J66" s="27" t="s">
        <v>33</v>
      </c>
      <c r="K66" s="27" t="s">
        <v>34</v>
      </c>
      <c r="L66" s="27" t="s">
        <v>35</v>
      </c>
      <c r="M66" s="27" t="s">
        <v>34</v>
      </c>
      <c r="N66" s="27" t="s">
        <v>37</v>
      </c>
      <c r="O66" s="27" t="s">
        <v>205</v>
      </c>
      <c r="P66" s="27" t="s">
        <v>39</v>
      </c>
      <c r="Q66" s="6" t="s">
        <v>1</v>
      </c>
      <c r="R66" s="6" t="s">
        <v>1</v>
      </c>
      <c r="S66" s="27" t="s">
        <v>1</v>
      </c>
      <c r="T66" s="27" t="s">
        <v>1</v>
      </c>
      <c r="U66" s="27">
        <v>333500</v>
      </c>
      <c r="V66" s="28">
        <f t="shared" si="1"/>
        <v>373520.00000000006</v>
      </c>
      <c r="W66" s="28" t="s">
        <v>53</v>
      </c>
      <c r="X66" s="29" t="s">
        <v>43</v>
      </c>
      <c r="Y66" s="29" t="s">
        <v>1</v>
      </c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</row>
    <row r="67" spans="1:39" s="30" customFormat="1" ht="51" customHeight="1" x14ac:dyDescent="0.3">
      <c r="A67" s="25"/>
      <c r="B67" s="26" t="s">
        <v>206</v>
      </c>
      <c r="C67" s="27" t="s">
        <v>28</v>
      </c>
      <c r="D67" s="27" t="s">
        <v>207</v>
      </c>
      <c r="E67" s="27" t="s">
        <v>208</v>
      </c>
      <c r="F67" s="27" t="s">
        <v>208</v>
      </c>
      <c r="G67" s="27" t="s">
        <v>1</v>
      </c>
      <c r="H67" s="6" t="s">
        <v>32</v>
      </c>
      <c r="I67" s="7">
        <v>100</v>
      </c>
      <c r="J67" s="27" t="s">
        <v>33</v>
      </c>
      <c r="K67" s="27" t="s">
        <v>34</v>
      </c>
      <c r="L67" s="27" t="s">
        <v>35</v>
      </c>
      <c r="M67" s="27" t="s">
        <v>34</v>
      </c>
      <c r="N67" s="27" t="s">
        <v>37</v>
      </c>
      <c r="O67" s="27" t="s">
        <v>209</v>
      </c>
      <c r="P67" s="27" t="s">
        <v>39</v>
      </c>
      <c r="Q67" s="6" t="s">
        <v>1</v>
      </c>
      <c r="R67" s="6" t="s">
        <v>1</v>
      </c>
      <c r="S67" s="27" t="s">
        <v>1</v>
      </c>
      <c r="T67" s="27" t="s">
        <v>1</v>
      </c>
      <c r="U67" s="27">
        <v>120000</v>
      </c>
      <c r="V67" s="28">
        <f t="shared" si="1"/>
        <v>134400</v>
      </c>
      <c r="W67" s="28" t="s">
        <v>53</v>
      </c>
      <c r="X67" s="29" t="s">
        <v>43</v>
      </c>
      <c r="Y67" s="29" t="s">
        <v>1</v>
      </c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</row>
    <row r="68" spans="1:39" s="30" customFormat="1" ht="51" customHeight="1" x14ac:dyDescent="0.3">
      <c r="A68" s="25"/>
      <c r="B68" s="26" t="s">
        <v>210</v>
      </c>
      <c r="C68" s="34" t="s">
        <v>28</v>
      </c>
      <c r="D68" s="27" t="s">
        <v>207</v>
      </c>
      <c r="E68" s="27" t="s">
        <v>208</v>
      </c>
      <c r="F68" s="27" t="s">
        <v>208</v>
      </c>
      <c r="G68" s="27" t="s">
        <v>1</v>
      </c>
      <c r="H68" s="6" t="s">
        <v>32</v>
      </c>
      <c r="I68" s="7">
        <v>100</v>
      </c>
      <c r="J68" s="27" t="s">
        <v>33</v>
      </c>
      <c r="K68" s="27" t="s">
        <v>34</v>
      </c>
      <c r="L68" s="27" t="s">
        <v>35</v>
      </c>
      <c r="M68" s="27" t="s">
        <v>211</v>
      </c>
      <c r="N68" s="27" t="s">
        <v>37</v>
      </c>
      <c r="O68" s="27" t="s">
        <v>209</v>
      </c>
      <c r="P68" s="27" t="s">
        <v>39</v>
      </c>
      <c r="Q68" s="6" t="s">
        <v>1</v>
      </c>
      <c r="R68" s="6" t="s">
        <v>1</v>
      </c>
      <c r="S68" s="27" t="s">
        <v>1</v>
      </c>
      <c r="T68" s="27" t="s">
        <v>1</v>
      </c>
      <c r="U68" s="27">
        <v>12000</v>
      </c>
      <c r="V68" s="28">
        <f t="shared" si="1"/>
        <v>13440.000000000002</v>
      </c>
      <c r="W68" s="28" t="s">
        <v>53</v>
      </c>
      <c r="X68" s="29" t="s">
        <v>43</v>
      </c>
      <c r="Y68" s="29" t="s">
        <v>1</v>
      </c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</row>
    <row r="69" spans="1:39" s="30" customFormat="1" ht="51" customHeight="1" x14ac:dyDescent="0.3">
      <c r="A69" s="25"/>
      <c r="B69" s="26" t="s">
        <v>212</v>
      </c>
      <c r="C69" s="27" t="s">
        <v>28</v>
      </c>
      <c r="D69" s="27" t="s">
        <v>213</v>
      </c>
      <c r="E69" s="27" t="s">
        <v>214</v>
      </c>
      <c r="F69" s="27" t="s">
        <v>215</v>
      </c>
      <c r="G69" s="27" t="s">
        <v>1</v>
      </c>
      <c r="H69" s="6" t="s">
        <v>32</v>
      </c>
      <c r="I69" s="7">
        <v>100</v>
      </c>
      <c r="J69" s="27" t="s">
        <v>33</v>
      </c>
      <c r="K69" s="27" t="s">
        <v>34</v>
      </c>
      <c r="L69" s="27" t="s">
        <v>35</v>
      </c>
      <c r="M69" s="27" t="s">
        <v>45</v>
      </c>
      <c r="N69" s="27" t="s">
        <v>37</v>
      </c>
      <c r="O69" s="27" t="s">
        <v>209</v>
      </c>
      <c r="P69" s="27" t="s">
        <v>39</v>
      </c>
      <c r="Q69" s="6" t="s">
        <v>1</v>
      </c>
      <c r="R69" s="6" t="s">
        <v>1</v>
      </c>
      <c r="S69" s="27" t="s">
        <v>1</v>
      </c>
      <c r="T69" s="27" t="s">
        <v>1</v>
      </c>
      <c r="U69" s="27">
        <v>663360</v>
      </c>
      <c r="V69" s="28">
        <f t="shared" si="1"/>
        <v>742963.20000000007</v>
      </c>
      <c r="W69" s="28" t="s">
        <v>53</v>
      </c>
      <c r="X69" s="29" t="s">
        <v>43</v>
      </c>
      <c r="Y69" s="29" t="s">
        <v>1</v>
      </c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</row>
    <row r="70" spans="1:39" s="30" customFormat="1" ht="51" customHeight="1" x14ac:dyDescent="0.3">
      <c r="A70" s="25"/>
      <c r="B70" s="26" t="s">
        <v>216</v>
      </c>
      <c r="C70" s="27" t="s">
        <v>28</v>
      </c>
      <c r="D70" s="27" t="s">
        <v>115</v>
      </c>
      <c r="E70" s="27" t="s">
        <v>116</v>
      </c>
      <c r="F70" s="27" t="s">
        <v>117</v>
      </c>
      <c r="G70" s="27" t="s">
        <v>1</v>
      </c>
      <c r="H70" s="6" t="s">
        <v>32</v>
      </c>
      <c r="I70" s="7">
        <v>100</v>
      </c>
      <c r="J70" s="27" t="s">
        <v>33</v>
      </c>
      <c r="K70" s="27" t="s">
        <v>34</v>
      </c>
      <c r="L70" s="27" t="s">
        <v>35</v>
      </c>
      <c r="M70" s="27" t="s">
        <v>45</v>
      </c>
      <c r="N70" s="27" t="s">
        <v>37</v>
      </c>
      <c r="O70" s="34" t="s">
        <v>38</v>
      </c>
      <c r="P70" s="27" t="s">
        <v>39</v>
      </c>
      <c r="Q70" s="6" t="s">
        <v>1</v>
      </c>
      <c r="R70" s="6" t="s">
        <v>1</v>
      </c>
      <c r="S70" s="27" t="s">
        <v>1</v>
      </c>
      <c r="T70" s="27" t="s">
        <v>1</v>
      </c>
      <c r="U70" s="27">
        <v>102600</v>
      </c>
      <c r="V70" s="28">
        <f t="shared" si="1"/>
        <v>114912.00000000001</v>
      </c>
      <c r="W70" s="28" t="s">
        <v>53</v>
      </c>
      <c r="X70" s="29" t="s">
        <v>43</v>
      </c>
      <c r="Y70" s="29" t="s">
        <v>1</v>
      </c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</row>
    <row r="71" spans="1:39" ht="12.75" customHeight="1" x14ac:dyDescent="0.3">
      <c r="B71" s="39" t="s">
        <v>217</v>
      </c>
      <c r="C71" s="40"/>
      <c r="D71" s="31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37">
        <f>SUM(U24:U70)</f>
        <v>61868740.880000003</v>
      </c>
      <c r="V71" s="36">
        <f t="shared" si="1"/>
        <v>69292989.785600007</v>
      </c>
      <c r="W71" s="9"/>
      <c r="X71" s="33"/>
      <c r="Y71" s="33"/>
    </row>
    <row r="72" spans="1:39" ht="12.75" customHeight="1" x14ac:dyDescent="0.3">
      <c r="B72" s="33"/>
      <c r="C72" s="33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37"/>
      <c r="V72" s="38"/>
      <c r="W72" s="9"/>
      <c r="X72" s="33"/>
      <c r="Y72" s="33"/>
    </row>
    <row r="73" spans="1:39" ht="12.75" customHeight="1" x14ac:dyDescent="0.3">
      <c r="B73" s="10" t="s">
        <v>218</v>
      </c>
      <c r="C73" s="10"/>
      <c r="D73" s="33"/>
      <c r="E73" s="10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37">
        <f>U19+U22+U71</f>
        <v>270520354.43200004</v>
      </c>
      <c r="V73" s="36">
        <f t="shared" si="1"/>
        <v>302982796.96384007</v>
      </c>
      <c r="W73" s="9"/>
      <c r="X73" s="33"/>
      <c r="Y73" s="33"/>
    </row>
    <row r="74" spans="1:39" ht="12.75" customHeight="1" x14ac:dyDescent="0.3">
      <c r="B74" s="11"/>
      <c r="C74" s="11"/>
      <c r="D74" s="35"/>
      <c r="E74" s="11"/>
      <c r="F74" s="12"/>
      <c r="G74" s="12"/>
      <c r="H74" s="12"/>
      <c r="I74" s="12"/>
      <c r="J74" s="12"/>
      <c r="K74" s="12"/>
      <c r="L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17"/>
    </row>
    <row r="75" spans="1:39" ht="12.75" customHeight="1" x14ac:dyDescent="0.3">
      <c r="B75" s="44" t="s">
        <v>220</v>
      </c>
      <c r="C75" s="44"/>
      <c r="D75" s="44"/>
    </row>
    <row r="76" spans="1:39" ht="12.75" customHeight="1" x14ac:dyDescent="0.3">
      <c r="B76" s="44" t="s">
        <v>221</v>
      </c>
      <c r="C76" s="44"/>
      <c r="D76" s="44"/>
    </row>
    <row r="77" spans="1:39" ht="12.75" customHeight="1" x14ac:dyDescent="0.3">
      <c r="B77" s="44" t="s">
        <v>28</v>
      </c>
      <c r="C77" s="44"/>
      <c r="D77" s="44"/>
    </row>
    <row r="78" spans="1:39" ht="12.75" customHeight="1" x14ac:dyDescent="0.3">
      <c r="B78" s="44" t="s">
        <v>222</v>
      </c>
      <c r="C78" s="44"/>
      <c r="D78" s="44"/>
    </row>
    <row r="79" spans="1:39" ht="12.75" customHeight="1" x14ac:dyDescent="0.3">
      <c r="B79" s="44" t="s">
        <v>223</v>
      </c>
      <c r="C79" s="44"/>
      <c r="D79" s="44"/>
    </row>
  </sheetData>
  <mergeCells count="40">
    <mergeCell ref="Q13:Q14"/>
    <mergeCell ref="R13:R14"/>
    <mergeCell ref="Z13:Z14"/>
    <mergeCell ref="T13:T14"/>
    <mergeCell ref="U13:U14"/>
    <mergeCell ref="V13:V14"/>
    <mergeCell ref="W13:W14"/>
    <mergeCell ref="Y13:Y14"/>
    <mergeCell ref="S13:S14"/>
    <mergeCell ref="X13:X14"/>
    <mergeCell ref="B76:D76"/>
    <mergeCell ref="B77:D77"/>
    <mergeCell ref="B78:D78"/>
    <mergeCell ref="B79:D79"/>
    <mergeCell ref="P13:P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19:C19"/>
    <mergeCell ref="B22:C22"/>
    <mergeCell ref="B71:C71"/>
    <mergeCell ref="C2:P2"/>
    <mergeCell ref="B75:D75"/>
    <mergeCell ref="D10:X10"/>
    <mergeCell ref="M13:M14"/>
    <mergeCell ref="N13:N14"/>
    <mergeCell ref="O13:O14"/>
    <mergeCell ref="B4:Y4"/>
    <mergeCell ref="B5:C5"/>
    <mergeCell ref="D5:X5"/>
    <mergeCell ref="T6:Y7"/>
    <mergeCell ref="T8:Y9"/>
  </mergeCells>
  <pageMargins left="0.25" right="0.25" top="0.75" bottom="0.75" header="0.3" footer="0.3"/>
  <pageSetup paperSize="9" scale="42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Sheet0</vt:lpstr>
      <vt:lpstr>Sheet0!Область_печати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Ерасыл Актымбаев</cp:lastModifiedBy>
  <cp:lastPrinted>2015-02-24T03:58:38Z</cp:lastPrinted>
  <dcterms:created xsi:type="dcterms:W3CDTF">2015-02-19T05:41:14Z</dcterms:created>
  <dcterms:modified xsi:type="dcterms:W3CDTF">2015-02-24T04:27:47Z</dcterms:modified>
</cp:coreProperties>
</file>